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10" activeTab="0"/>
  </bookViews>
  <sheets>
    <sheet name="printout" sheetId="1" r:id="rId1"/>
    <sheet name="Total" sheetId="2" r:id="rId2"/>
    <sheet name="HCl" sheetId="3" r:id="rId3"/>
    <sheet name="SRM" sheetId="4" r:id="rId4"/>
    <sheet name="SRM_Summary" sheetId="5" r:id="rId5"/>
    <sheet name="ICP_AVGS" sheetId="6" r:id="rId6"/>
    <sheet name="ICP_RSD" sheetId="7" r:id="rId7"/>
    <sheet name="LOD_LOQ" sheetId="8" r:id="rId8"/>
  </sheets>
  <definedNames>
    <definedName name="_xlnm.Print_Area" localSheetId="2">'HCl'!$A$1:$N$91</definedName>
    <definedName name="_xlnm.Print_Area" localSheetId="1">'Total'!$A$1:$N$91</definedName>
    <definedName name="_xlnm.Print_Titles" localSheetId="6">'ICP_RSD'!$A:$A,'ICP_RSD'!$3:$4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<sst xmlns="http://schemas.openxmlformats.org/spreadsheetml/2006/main" count="1303" uniqueCount="175">
  <si>
    <t>Tot1</t>
  </si>
  <si>
    <t>Tot2</t>
  </si>
  <si>
    <t>Sample</t>
  </si>
  <si>
    <t>AL</t>
  </si>
  <si>
    <t>CR</t>
  </si>
  <si>
    <t>CU</t>
  </si>
  <si>
    <t>FE</t>
  </si>
  <si>
    <t>MN</t>
  </si>
  <si>
    <t>NI</t>
  </si>
  <si>
    <t>PB</t>
  </si>
  <si>
    <t>V</t>
  </si>
  <si>
    <t>ZN</t>
  </si>
  <si>
    <t>Weight (g)</t>
  </si>
  <si>
    <t>Recon. (ml)</t>
  </si>
  <si>
    <t>Concentration, µg/ml</t>
  </si>
  <si>
    <t>Dil. Factor</t>
  </si>
  <si>
    <t>Concentration, µg/g</t>
  </si>
  <si>
    <t>Average</t>
  </si>
  <si>
    <t>Std</t>
  </si>
  <si>
    <t>HCl1</t>
  </si>
  <si>
    <t>HCL2</t>
  </si>
  <si>
    <t>HCl2</t>
  </si>
  <si>
    <t>Month</t>
  </si>
  <si>
    <t>AG</t>
  </si>
  <si>
    <t>AS</t>
  </si>
  <si>
    <t>CD</t>
  </si>
  <si>
    <t>Palo Alto HCl Extracts: 2001</t>
  </si>
  <si>
    <t>1/09/2001: 59% &lt;100 µm</t>
  </si>
  <si>
    <t>2/05/2001: 68% &lt; 100 µm</t>
  </si>
  <si>
    <t>3/05/2001: 71% &lt;100 µm</t>
  </si>
  <si>
    <t>4/10/2001: 88% &lt;100 µm</t>
  </si>
  <si>
    <t>5/08/2001: 79% &lt; 100 µm</t>
  </si>
  <si>
    <t>6/12/2001: 61% &lt;100 µm</t>
  </si>
  <si>
    <t>9/18/2001: 41% &lt;100 µm</t>
  </si>
  <si>
    <t>10/15/2001: 61% &lt;100 µm</t>
  </si>
  <si>
    <t>12/2001: 84% &lt;100 µm</t>
  </si>
  <si>
    <t>SRM 2709 Values, 2001</t>
  </si>
  <si>
    <t>January, 2001</t>
  </si>
  <si>
    <t>April, 2001</t>
  </si>
  <si>
    <t>March, 2001</t>
  </si>
  <si>
    <t>February, 2001</t>
  </si>
  <si>
    <t>June, 2001</t>
  </si>
  <si>
    <t>September, 2001</t>
  </si>
  <si>
    <t>October, 2001</t>
  </si>
  <si>
    <t>December, 2001</t>
  </si>
  <si>
    <t>Method, Sedline2: Palo Alto HCL and Total extract samples</t>
  </si>
  <si>
    <t>Samples run on January 03-04, 2002</t>
  </si>
  <si>
    <t>SAMPLENAME</t>
  </si>
  <si>
    <t>Blank</t>
  </si>
  <si>
    <t>sedstd</t>
  </si>
  <si>
    <t>QC-1</t>
  </si>
  <si>
    <t>TISSUE STD</t>
  </si>
  <si>
    <t>SEDQC NEW</t>
  </si>
  <si>
    <t>PA110900 BLANK</t>
  </si>
  <si>
    <t>PA110900 HCL 1</t>
  </si>
  <si>
    <t>PA110900 HCL 2</t>
  </si>
  <si>
    <t>PA121200 BLANK</t>
  </si>
  <si>
    <t>PA121200 HCL 1</t>
  </si>
  <si>
    <t>PA121200 HCL 2</t>
  </si>
  <si>
    <t>PA01901 BLANK</t>
  </si>
  <si>
    <t>PA010901 HCL 1</t>
  </si>
  <si>
    <t>PA010901 HCL 2</t>
  </si>
  <si>
    <t>PA0201 BLANK</t>
  </si>
  <si>
    <t>PA0201 HCL 1</t>
  </si>
  <si>
    <t>PA0201 HCL 2</t>
  </si>
  <si>
    <t>PA0301 BLANK</t>
  </si>
  <si>
    <t>PA0301 HCL 1</t>
  </si>
  <si>
    <t>PA0301 HCL 2</t>
  </si>
  <si>
    <t>PA0401 BLANK</t>
  </si>
  <si>
    <t>PA041001 HCL 1</t>
  </si>
  <si>
    <t>PA041001 HCL 2</t>
  </si>
  <si>
    <t>PA050801 BLANK</t>
  </si>
  <si>
    <t>PA050801 HCL1</t>
  </si>
  <si>
    <t>PA050801 HCL 2</t>
  </si>
  <si>
    <t>PA0601 BLANK</t>
  </si>
  <si>
    <t>PA061201 HCL 1</t>
  </si>
  <si>
    <t>PA061201 HCL 2</t>
  </si>
  <si>
    <t>PA0901 BLANK</t>
  </si>
  <si>
    <t>PA0901 HCL 1</t>
  </si>
  <si>
    <t>PA0901 HCL 2</t>
  </si>
  <si>
    <t>PA1001 BLANK</t>
  </si>
  <si>
    <t>PA1001 HCL 1</t>
  </si>
  <si>
    <t>PA1001 HCL 2</t>
  </si>
  <si>
    <t>PA1201 BLANK</t>
  </si>
  <si>
    <t>PA1201 HCL 1</t>
  </si>
  <si>
    <t>PA1201 HCL 2</t>
  </si>
  <si>
    <t>PA 11/00 BLK 1:9</t>
  </si>
  <si>
    <t>PA 11/00 TOT 1 1:9</t>
  </si>
  <si>
    <t>PA 11/00 TOT 2 1:9</t>
  </si>
  <si>
    <t>PA 12/00 BLK 1:9</t>
  </si>
  <si>
    <t>PA 12/00 TOT 1 1:9</t>
  </si>
  <si>
    <t>PA 12/00 TOT 2 1:9</t>
  </si>
  <si>
    <t>SRM 12/00 TOT 1 1:9</t>
  </si>
  <si>
    <t>PA 01/01 BLK 1:9</t>
  </si>
  <si>
    <t>PA 01/01 TOT 1 1:9</t>
  </si>
  <si>
    <t>PA 01/01 TOT 2 1:9</t>
  </si>
  <si>
    <t>BLANK 1</t>
  </si>
  <si>
    <t>BLANK 2</t>
  </si>
  <si>
    <t>BLANK 3</t>
  </si>
  <si>
    <t>SRM 1/01 TOT 1 1:9</t>
  </si>
  <si>
    <t>SRM 1/01 1:9 TOT 2</t>
  </si>
  <si>
    <t>PA 02/01 BLANK 1:9</t>
  </si>
  <si>
    <t>PA2/01 1:9 TOT 1</t>
  </si>
  <si>
    <t>PA2/01 1:9 TOT 2</t>
  </si>
  <si>
    <t>SRM 2/01 1:9 TOT 1</t>
  </si>
  <si>
    <t>SRM 2/01 1:9 TOT 2</t>
  </si>
  <si>
    <t>PA3/01 1:9 TOT BLANK</t>
  </si>
  <si>
    <t>PA3/01 1:9 TOT 1</t>
  </si>
  <si>
    <t>PA3/01 1:9 TOT 2</t>
  </si>
  <si>
    <t>BLANK 4</t>
  </si>
  <si>
    <t>BLAN 5</t>
  </si>
  <si>
    <t>BLANK 6</t>
  </si>
  <si>
    <t>SRM 3/01 1:9 TOT 1</t>
  </si>
  <si>
    <t>SRM 3/01 1:9 TOT 2</t>
  </si>
  <si>
    <t>PA4/01 1:9 BLANK</t>
  </si>
  <si>
    <t>PA4/01 1:9 TOT 1</t>
  </si>
  <si>
    <t>PA4/01 1:9 TOT 2</t>
  </si>
  <si>
    <t>SRM 4/01 1:9 TOT 1</t>
  </si>
  <si>
    <t>SRM 4/01 1:9 TOT 2</t>
  </si>
  <si>
    <t>PA5/01 1:9 BLANK</t>
  </si>
  <si>
    <t>PA5/01 1:9 TOT 1</t>
  </si>
  <si>
    <t>PA5/01 1:9 TOT 2</t>
  </si>
  <si>
    <t>BLANK 7</t>
  </si>
  <si>
    <t>BLANK 8</t>
  </si>
  <si>
    <t>BLANK 9</t>
  </si>
  <si>
    <t>SRM 6/01 1:9 TOT 1</t>
  </si>
  <si>
    <t>SRM 6/01 1:9 TOT 2</t>
  </si>
  <si>
    <t>SRM 9/01 1:9 TOT 1</t>
  </si>
  <si>
    <t>SRM 9/01 1:9 TOT 2</t>
  </si>
  <si>
    <t>SRM 10/01 TOT 1</t>
  </si>
  <si>
    <t>SRM 10/01 1:9 TOT 2</t>
  </si>
  <si>
    <t>SRM 12/01 1:9 TOT 2</t>
  </si>
  <si>
    <t>AVG</t>
  </si>
  <si>
    <t>RSD</t>
  </si>
  <si>
    <t>Ag3280</t>
  </si>
  <si>
    <t>Al3961</t>
  </si>
  <si>
    <t>As1890</t>
  </si>
  <si>
    <t>Cd2265</t>
  </si>
  <si>
    <t>Cr2677</t>
  </si>
  <si>
    <t>Cu3247</t>
  </si>
  <si>
    <t>Fe2395</t>
  </si>
  <si>
    <t>Mn2576</t>
  </si>
  <si>
    <t>Ni2316</t>
  </si>
  <si>
    <t>Pb2203</t>
  </si>
  <si>
    <t>V_3110</t>
  </si>
  <si>
    <t>Zn2138</t>
  </si>
  <si>
    <t>BLANK 5</t>
  </si>
  <si>
    <t>STD</t>
  </si>
  <si>
    <t>3x STD</t>
  </si>
  <si>
    <t>10x STD</t>
  </si>
  <si>
    <t>LOD</t>
  </si>
  <si>
    <t>LOQ</t>
  </si>
  <si>
    <t>Blank samples analyzed throughout the 01/04/02 ICP run. Sedline 2 Method</t>
  </si>
  <si>
    <t>2001 SRM 2709 Recoveries</t>
  </si>
  <si>
    <t>January</t>
  </si>
  <si>
    <t>February</t>
  </si>
  <si>
    <t>March</t>
  </si>
  <si>
    <t>April</t>
  </si>
  <si>
    <t>June</t>
  </si>
  <si>
    <t>September</t>
  </si>
  <si>
    <t>October</t>
  </si>
  <si>
    <t>December</t>
  </si>
  <si>
    <t>Concentration, ug/g</t>
  </si>
  <si>
    <t>Percent Recovery</t>
  </si>
  <si>
    <t>Cert. Value</t>
  </si>
  <si>
    <t>STDEV</t>
  </si>
  <si>
    <t>Januray: HCl extraction, 200</t>
  </si>
  <si>
    <t>HCl 1</t>
  </si>
  <si>
    <t>HCl 2</t>
  </si>
  <si>
    <t>HCl 3</t>
  </si>
  <si>
    <t>% Recovery</t>
  </si>
  <si>
    <t>Rep</t>
  </si>
  <si>
    <t>µg/ml</t>
  </si>
  <si>
    <t>µg/g</t>
  </si>
  <si>
    <t>Palo Alto Total Digestion: 2001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</si>
</sst>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7">
    <font>
      <sz val="10"/>
      <name val="Arial"/>
      <family val="0"/>
    </font>
    <font>
      <b/>
      <sz val="12"/>
      <name val="Helvetic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15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2" fillId="0" borderId="0" xfId="0" applyNumberFormat="1" applyFont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0" xfId="0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66" fontId="0" fillId="0" borderId="1" xfId="0" applyNumberFormat="1" applyBorder="1" applyAlignment="1">
      <alignment/>
    </xf>
    <xf numFmtId="166" fontId="0" fillId="0" borderId="3" xfId="0" applyNumberForma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6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centerContinuous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 horizontal="centerContinuous"/>
    </xf>
    <xf numFmtId="1" fontId="2" fillId="0" borderId="1" xfId="0" applyNumberFormat="1" applyFont="1" applyBorder="1" applyAlignment="1" applyProtection="1">
      <alignment horizontal="center"/>
      <protection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Continuous"/>
    </xf>
    <xf numFmtId="2" fontId="2" fillId="0" borderId="1" xfId="0" applyNumberFormat="1" applyFont="1" applyBorder="1" applyAlignment="1" applyProtection="1">
      <alignment horizontal="center"/>
      <protection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1" fontId="0" fillId="0" borderId="3" xfId="0" applyNumberFormat="1" applyBorder="1" applyAlignment="1">
      <alignment/>
    </xf>
    <xf numFmtId="2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2" fillId="0" borderId="5" xfId="0" applyFont="1" applyBorder="1" applyAlignment="1">
      <alignment horizontal="center"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2" fillId="0" borderId="3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3" xfId="0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4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8.8515625" style="0" customWidth="1"/>
    <col min="2" max="2" width="9.140625" style="4" customWidth="1"/>
    <col min="3" max="3" width="10.140625" style="4" customWidth="1"/>
    <col min="4" max="4" width="8.28125" style="4" customWidth="1"/>
    <col min="5" max="5" width="6.7109375" style="4" customWidth="1"/>
    <col min="15" max="15" width="2.421875" style="0" customWidth="1"/>
  </cols>
  <sheetData>
    <row r="1" spans="1:5" ht="15.75">
      <c r="A1" s="67" t="s">
        <v>174</v>
      </c>
      <c r="B1" s="3"/>
      <c r="C1" s="3"/>
      <c r="D1" s="3"/>
      <c r="E1" s="3"/>
    </row>
    <row r="3" spans="1:5" ht="12.75">
      <c r="A3" s="2" t="s">
        <v>27</v>
      </c>
      <c r="B3" s="5"/>
      <c r="C3" s="5"/>
      <c r="D3" s="5"/>
      <c r="E3" s="5"/>
    </row>
    <row r="4" spans="1:14" ht="12.75">
      <c r="A4" s="7" t="s">
        <v>2</v>
      </c>
      <c r="B4" s="7" t="s">
        <v>12</v>
      </c>
      <c r="C4" s="7" t="s">
        <v>13</v>
      </c>
      <c r="D4" s="7" t="s">
        <v>15</v>
      </c>
      <c r="E4" s="7"/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</row>
    <row r="5" spans="1:14" ht="12.75">
      <c r="A5" t="s">
        <v>0</v>
      </c>
      <c r="B5" s="4">
        <v>0.5666</v>
      </c>
      <c r="C5" s="4">
        <v>10</v>
      </c>
      <c r="D5" s="4">
        <v>10</v>
      </c>
      <c r="E5" s="14" t="s">
        <v>172</v>
      </c>
      <c r="F5">
        <v>267.29199</v>
      </c>
      <c r="G5">
        <v>0.65249</v>
      </c>
      <c r="H5">
        <v>0.21547</v>
      </c>
      <c r="I5">
        <v>231.92886</v>
      </c>
      <c r="J5">
        <v>7.70147</v>
      </c>
      <c r="K5">
        <v>0.52638</v>
      </c>
      <c r="L5">
        <v>0.17603</v>
      </c>
      <c r="M5">
        <v>0.55286</v>
      </c>
      <c r="N5">
        <v>0.5828</v>
      </c>
    </row>
    <row r="6" spans="1:14" ht="12.75">
      <c r="A6" t="s">
        <v>1</v>
      </c>
      <c r="B6" s="4">
        <v>0.509</v>
      </c>
      <c r="C6" s="4">
        <v>10</v>
      </c>
      <c r="D6" s="4">
        <v>10</v>
      </c>
      <c r="F6">
        <v>261.40271</v>
      </c>
      <c r="G6">
        <v>0.62412</v>
      </c>
      <c r="H6">
        <v>0.19641</v>
      </c>
      <c r="I6">
        <v>215.34787</v>
      </c>
      <c r="J6">
        <v>6.93082</v>
      </c>
      <c r="K6">
        <v>0.48333</v>
      </c>
      <c r="L6">
        <v>0.16782</v>
      </c>
      <c r="M6">
        <v>0.5481</v>
      </c>
      <c r="N6">
        <v>0.53432</v>
      </c>
    </row>
    <row r="7" spans="5:14" ht="12.75">
      <c r="E7" s="14" t="s">
        <v>173</v>
      </c>
      <c r="F7">
        <f>+F5*C5*D5/B5</f>
        <v>47174.724673491</v>
      </c>
      <c r="G7">
        <f>+G5*D5*C5/B5</f>
        <v>115.1588422167314</v>
      </c>
      <c r="H7">
        <f>+H5*D5*C5/B5</f>
        <v>38.02859159901165</v>
      </c>
      <c r="I7">
        <f>+I5*D5*C5/B5</f>
        <v>40933.43805153547</v>
      </c>
      <c r="J7">
        <f>+J5*D5*C5/B5</f>
        <v>1359.242852100247</v>
      </c>
      <c r="K7">
        <f>+K5*D5*C5/B5</f>
        <v>92.90151782562654</v>
      </c>
      <c r="L7">
        <f>+L5*D5*C5/B5</f>
        <v>31.067772679138724</v>
      </c>
      <c r="M7">
        <f>+M5*D5*C5/B5</f>
        <v>97.5750088245676</v>
      </c>
      <c r="N7">
        <f>+N5*D5*C5/B5</f>
        <v>102.85915990116483</v>
      </c>
    </row>
    <row r="8" spans="6:14" ht="12.75">
      <c r="F8">
        <f>+F6*C6*D6/B6</f>
        <v>51356.13163064833</v>
      </c>
      <c r="G8">
        <f>+G6*D6*C6/B6</f>
        <v>122.61689587426326</v>
      </c>
      <c r="H8">
        <f>+H6*D6*C6/B6</f>
        <v>38.58742632612966</v>
      </c>
      <c r="I8">
        <f>+I6*D6*C6/B6</f>
        <v>42308.029469548135</v>
      </c>
      <c r="J8">
        <f>+J6*D6*C6/B6</f>
        <v>1361.6542239685657</v>
      </c>
      <c r="K8">
        <f>+K6*D6*C6/B6</f>
        <v>94.95677799607073</v>
      </c>
      <c r="L8">
        <f>+L6*D6*C6/B6</f>
        <v>32.9705304518664</v>
      </c>
      <c r="M8">
        <f>+M6*D6*C6/B6</f>
        <v>107.68172888015718</v>
      </c>
      <c r="N8">
        <f>+N6*D6*C6/B6</f>
        <v>104.97445972495089</v>
      </c>
    </row>
    <row r="9" spans="4:14" ht="12.75">
      <c r="D9" s="8" t="s">
        <v>17</v>
      </c>
      <c r="E9" s="68"/>
      <c r="F9" s="9">
        <f aca="true" t="shared" si="0" ref="F9:N9">AVERAGE(F7:F8)</f>
        <v>49265.42815206967</v>
      </c>
      <c r="G9" s="9">
        <f t="shared" si="0"/>
        <v>118.88786904549733</v>
      </c>
      <c r="H9" s="9">
        <f t="shared" si="0"/>
        <v>38.30800896257065</v>
      </c>
      <c r="I9" s="9">
        <f t="shared" si="0"/>
        <v>41620.7337605418</v>
      </c>
      <c r="J9" s="9">
        <f t="shared" si="0"/>
        <v>1360.4485380344063</v>
      </c>
      <c r="K9" s="9">
        <f t="shared" si="0"/>
        <v>93.92914791084863</v>
      </c>
      <c r="L9" s="9">
        <f t="shared" si="0"/>
        <v>32.01915156550256</v>
      </c>
      <c r="M9" s="9">
        <f t="shared" si="0"/>
        <v>102.6283688523624</v>
      </c>
      <c r="N9" s="9">
        <f t="shared" si="0"/>
        <v>103.91680981305785</v>
      </c>
    </row>
    <row r="10" spans="4:14" ht="12.75">
      <c r="D10" s="11" t="s">
        <v>18</v>
      </c>
      <c r="E10" s="69"/>
      <c r="F10" s="12">
        <f aca="true" t="shared" si="1" ref="F10:N10">STDEV(F7:F8)</f>
        <v>2956.7012143063457</v>
      </c>
      <c r="G10" s="12">
        <f t="shared" si="1"/>
        <v>5.273640315694154</v>
      </c>
      <c r="H10" s="12">
        <f t="shared" si="1"/>
        <v>0.39515582510761144</v>
      </c>
      <c r="I10" s="12">
        <f t="shared" si="1"/>
        <v>971.982913037805</v>
      </c>
      <c r="J10" s="12">
        <f t="shared" si="1"/>
        <v>1.705097400336758</v>
      </c>
      <c r="K10" s="12">
        <f t="shared" si="1"/>
        <v>1.4532884036245326</v>
      </c>
      <c r="L10" s="12">
        <f t="shared" si="1"/>
        <v>1.3454529240511848</v>
      </c>
      <c r="M10" s="12">
        <f t="shared" si="1"/>
        <v>7.146530286861154</v>
      </c>
      <c r="N10" s="12">
        <f t="shared" si="1"/>
        <v>1.4957428496420846</v>
      </c>
    </row>
    <row r="13" spans="1:5" ht="12.75">
      <c r="A13" s="2" t="s">
        <v>28</v>
      </c>
      <c r="B13" s="5"/>
      <c r="C13" s="5"/>
      <c r="D13" s="5"/>
      <c r="E13" s="5"/>
    </row>
    <row r="14" spans="1:14" ht="12.75">
      <c r="A14" s="7" t="s">
        <v>2</v>
      </c>
      <c r="B14" s="7" t="s">
        <v>12</v>
      </c>
      <c r="C14" s="7" t="s">
        <v>13</v>
      </c>
      <c r="D14" s="7" t="s">
        <v>15</v>
      </c>
      <c r="E14" s="7"/>
      <c r="F14" s="7" t="s">
        <v>3</v>
      </c>
      <c r="G14" s="7" t="s">
        <v>4</v>
      </c>
      <c r="H14" s="7" t="s">
        <v>5</v>
      </c>
      <c r="I14" s="7" t="s">
        <v>6</v>
      </c>
      <c r="J14" s="7" t="s">
        <v>7</v>
      </c>
      <c r="K14" s="7" t="s">
        <v>8</v>
      </c>
      <c r="L14" s="7" t="s">
        <v>9</v>
      </c>
      <c r="M14" s="7" t="s">
        <v>10</v>
      </c>
      <c r="N14" s="7" t="s">
        <v>11</v>
      </c>
    </row>
    <row r="15" spans="1:14" ht="12.75">
      <c r="A15" t="s">
        <v>0</v>
      </c>
      <c r="B15" s="4">
        <v>0.5334</v>
      </c>
      <c r="C15" s="4">
        <v>10</v>
      </c>
      <c r="D15" s="4">
        <v>10</v>
      </c>
      <c r="E15" s="14" t="s">
        <v>172</v>
      </c>
      <c r="F15">
        <v>276.93661</v>
      </c>
      <c r="G15">
        <v>0.62088</v>
      </c>
      <c r="H15">
        <v>0.2097</v>
      </c>
      <c r="I15">
        <v>227.08798</v>
      </c>
      <c r="J15">
        <v>3.93085</v>
      </c>
      <c r="K15">
        <v>0.51702</v>
      </c>
      <c r="L15">
        <v>0.17186</v>
      </c>
      <c r="M15">
        <v>0.54488</v>
      </c>
      <c r="N15">
        <v>0.53026</v>
      </c>
    </row>
    <row r="16" spans="1:14" ht="12.75">
      <c r="A16" t="s">
        <v>1</v>
      </c>
      <c r="B16" s="4">
        <v>0.5185</v>
      </c>
      <c r="C16" s="4">
        <v>10</v>
      </c>
      <c r="D16" s="4">
        <v>10</v>
      </c>
      <c r="F16">
        <v>261.27698</v>
      </c>
      <c r="G16">
        <v>0.59508</v>
      </c>
      <c r="H16">
        <v>0.20107</v>
      </c>
      <c r="I16">
        <v>218.07387</v>
      </c>
      <c r="J16">
        <v>3.77477</v>
      </c>
      <c r="K16">
        <v>0.50467</v>
      </c>
      <c r="L16">
        <v>0.16342</v>
      </c>
      <c r="M16">
        <v>0.52192</v>
      </c>
      <c r="N16">
        <v>0.50811</v>
      </c>
    </row>
    <row r="17" spans="5:14" ht="12.75">
      <c r="E17" s="14" t="s">
        <v>173</v>
      </c>
      <c r="F17">
        <f>+F15*C15*D15/B15</f>
        <v>51919.12448443944</v>
      </c>
      <c r="G17">
        <f>+G15*D15*C15/B15</f>
        <v>116.40044994375704</v>
      </c>
      <c r="H17">
        <f>+H15*D15*C15/B15</f>
        <v>39.313835770528684</v>
      </c>
      <c r="I17">
        <f>+I15*D15*C15/B15</f>
        <v>42573.674540682405</v>
      </c>
      <c r="J17">
        <f>+J15*D15*C15/B15</f>
        <v>736.9422572178479</v>
      </c>
      <c r="K17">
        <f>+K15*D15*C15/B15</f>
        <v>96.92913385826773</v>
      </c>
      <c r="L17">
        <f>+L15*D15*C15/B15</f>
        <v>32.219722534683164</v>
      </c>
      <c r="M17">
        <f>+M15*D15*C15/B15</f>
        <v>102.15223097112862</v>
      </c>
      <c r="N17">
        <f>+N15*D15*C15/B15</f>
        <v>99.41132358455192</v>
      </c>
    </row>
    <row r="18" spans="6:14" ht="12.75">
      <c r="F18">
        <f>+F16*C16*D16/B16</f>
        <v>50390.93153326905</v>
      </c>
      <c r="G18">
        <f>+G16*D16*C16/B16</f>
        <v>114.76952748312442</v>
      </c>
      <c r="H18">
        <f>+H16*D16*C16/B16</f>
        <v>38.779170684667314</v>
      </c>
      <c r="I18">
        <f>+I16*D16*C16/B16</f>
        <v>42058.6055930569</v>
      </c>
      <c r="J18">
        <f>+J16*D16*C16/B16</f>
        <v>728.0173577627774</v>
      </c>
      <c r="K18">
        <f>+K16*D16*C16/B16</f>
        <v>97.33269045323048</v>
      </c>
      <c r="L18">
        <f>+L16*D16*C16/B16</f>
        <v>31.517839922854396</v>
      </c>
      <c r="M18">
        <f>+M16*D16*C16/B16</f>
        <v>100.65959498553522</v>
      </c>
      <c r="N18">
        <f>+N16*D16*C16/B16</f>
        <v>97.99614271938283</v>
      </c>
    </row>
    <row r="19" spans="4:14" ht="12.75">
      <c r="D19" s="8" t="s">
        <v>17</v>
      </c>
      <c r="E19" s="68"/>
      <c r="F19" s="9">
        <f aca="true" t="shared" si="2" ref="F19:N19">AVERAGE(F17:F18)</f>
        <v>51155.02800885425</v>
      </c>
      <c r="G19" s="9">
        <f t="shared" si="2"/>
        <v>115.58498871344074</v>
      </c>
      <c r="H19" s="9">
        <f t="shared" si="2"/>
        <v>39.046503227597995</v>
      </c>
      <c r="I19" s="9">
        <f t="shared" si="2"/>
        <v>42316.14006686965</v>
      </c>
      <c r="J19" s="9">
        <f t="shared" si="2"/>
        <v>732.4798074903126</v>
      </c>
      <c r="K19" s="9">
        <f t="shared" si="2"/>
        <v>97.13091215574912</v>
      </c>
      <c r="L19" s="9">
        <f t="shared" si="2"/>
        <v>31.868781228768782</v>
      </c>
      <c r="M19" s="9">
        <f t="shared" si="2"/>
        <v>101.40591297833191</v>
      </c>
      <c r="N19" s="9">
        <f t="shared" si="2"/>
        <v>98.70373315196738</v>
      </c>
    </row>
    <row r="20" spans="4:14" ht="12.75">
      <c r="D20" s="11" t="s">
        <v>18</v>
      </c>
      <c r="E20" s="69"/>
      <c r="F20" s="12">
        <f aca="true" t="shared" si="3" ref="F20:N20">STDEV(F17:F18)</f>
        <v>1080.5955987336029</v>
      </c>
      <c r="G20" s="12">
        <f t="shared" si="3"/>
        <v>1.1532363315007041</v>
      </c>
      <c r="H20" s="12">
        <f t="shared" si="3"/>
        <v>0.37806530787709053</v>
      </c>
      <c r="I20" s="12">
        <f t="shared" si="3"/>
        <v>364.2087456447332</v>
      </c>
      <c r="J20" s="12">
        <f t="shared" si="3"/>
        <v>6.310856926078097</v>
      </c>
      <c r="K20" s="12">
        <f t="shared" si="3"/>
        <v>0.2853576048902922</v>
      </c>
      <c r="L20" s="12">
        <f t="shared" si="3"/>
        <v>0.4963059544207209</v>
      </c>
      <c r="M20" s="12">
        <f t="shared" si="3"/>
        <v>1.055453027258377</v>
      </c>
      <c r="N20" s="12">
        <f t="shared" si="3"/>
        <v>1.0006839863651278</v>
      </c>
    </row>
    <row r="23" spans="1:5" ht="12.75">
      <c r="A23" s="2" t="s">
        <v>29</v>
      </c>
      <c r="B23" s="5"/>
      <c r="C23" s="5"/>
      <c r="D23" s="5"/>
      <c r="E23" s="5"/>
    </row>
    <row r="24" spans="1:14" ht="12.75">
      <c r="A24" s="7" t="s">
        <v>2</v>
      </c>
      <c r="B24" s="7" t="s">
        <v>12</v>
      </c>
      <c r="C24" s="7" t="s">
        <v>13</v>
      </c>
      <c r="D24" s="7" t="s">
        <v>15</v>
      </c>
      <c r="E24" s="7"/>
      <c r="F24" s="7" t="s">
        <v>3</v>
      </c>
      <c r="G24" s="7" t="s">
        <v>4</v>
      </c>
      <c r="H24" s="7" t="s">
        <v>5</v>
      </c>
      <c r="I24" s="7" t="s">
        <v>6</v>
      </c>
      <c r="J24" s="7" t="s">
        <v>7</v>
      </c>
      <c r="K24" s="7" t="s">
        <v>8</v>
      </c>
      <c r="L24" s="7" t="s">
        <v>9</v>
      </c>
      <c r="M24" s="7" t="s">
        <v>10</v>
      </c>
      <c r="N24" s="7" t="s">
        <v>11</v>
      </c>
    </row>
    <row r="25" spans="1:14" ht="12.75">
      <c r="A25" t="s">
        <v>0</v>
      </c>
      <c r="B25" s="4">
        <v>0.5246</v>
      </c>
      <c r="C25" s="4">
        <v>10</v>
      </c>
      <c r="D25" s="4">
        <v>10</v>
      </c>
      <c r="E25" s="14" t="s">
        <v>172</v>
      </c>
      <c r="F25">
        <v>291.14117</v>
      </c>
      <c r="G25">
        <v>0.65003</v>
      </c>
      <c r="H25">
        <v>0.21602</v>
      </c>
      <c r="I25">
        <v>229.22968</v>
      </c>
      <c r="J25">
        <v>6.79326</v>
      </c>
      <c r="K25">
        <v>0.50622</v>
      </c>
      <c r="L25">
        <v>0.17867</v>
      </c>
      <c r="M25">
        <v>0.56603</v>
      </c>
      <c r="N25">
        <v>0.59849</v>
      </c>
    </row>
    <row r="26" spans="1:14" ht="12.75">
      <c r="A26" t="s">
        <v>1</v>
      </c>
      <c r="B26" s="4">
        <v>0.4864</v>
      </c>
      <c r="C26" s="4">
        <v>10</v>
      </c>
      <c r="D26" s="4">
        <v>10</v>
      </c>
      <c r="F26">
        <v>250.15382</v>
      </c>
      <c r="G26">
        <v>0.57306</v>
      </c>
      <c r="H26">
        <v>0.18735</v>
      </c>
      <c r="I26">
        <v>214.00769</v>
      </c>
      <c r="J26">
        <v>6.35139</v>
      </c>
      <c r="K26">
        <v>0.46141</v>
      </c>
      <c r="L26">
        <v>0.16141</v>
      </c>
      <c r="M26">
        <v>0.48841</v>
      </c>
      <c r="N26">
        <v>0.54194</v>
      </c>
    </row>
    <row r="27" spans="5:14" ht="12.75">
      <c r="E27" s="14" t="s">
        <v>173</v>
      </c>
      <c r="F27">
        <f>+F25*C25*D25/B25</f>
        <v>55497.744948532214</v>
      </c>
      <c r="G27">
        <f>+G25*D25*C25/B25</f>
        <v>123.90964544414793</v>
      </c>
      <c r="H27">
        <f>+H25*D25*C25/B25</f>
        <v>41.17804041174228</v>
      </c>
      <c r="I27">
        <f>+I25*D25*C25/B25</f>
        <v>43696.0884483416</v>
      </c>
      <c r="J27">
        <f>+J25*D25*C25/B25</f>
        <v>1294.9409073579873</v>
      </c>
      <c r="K27">
        <f>+K25*D25*C25/B25</f>
        <v>96.49637819290889</v>
      </c>
      <c r="L27">
        <f>+L25*D25*C25/B25</f>
        <v>34.05833015630957</v>
      </c>
      <c r="M27">
        <f>+M25*D25*C25/B25</f>
        <v>107.89744567289364</v>
      </c>
      <c r="N27">
        <f>+N25*D25*C25/B25</f>
        <v>114.08501715592833</v>
      </c>
    </row>
    <row r="28" spans="6:14" ht="12.75">
      <c r="F28">
        <f>+F26*C26*D26/B26</f>
        <v>51429.650493421046</v>
      </c>
      <c r="G28">
        <f>+G26*D26*C26/B26</f>
        <v>117.81661184210526</v>
      </c>
      <c r="H28">
        <f>+H26*D26*C26/B26</f>
        <v>38.51768092105263</v>
      </c>
      <c r="I28">
        <f>+I26*D26*C26/B26</f>
        <v>43998.29152960527</v>
      </c>
      <c r="J28">
        <f>+J26*D26*C26/B26</f>
        <v>1305.7956414473688</v>
      </c>
      <c r="K28">
        <f>+K26*D26*C26/B26</f>
        <v>94.86225328947368</v>
      </c>
      <c r="L28">
        <f>+L26*D26*C26/B26</f>
        <v>33.18462171052632</v>
      </c>
      <c r="M28">
        <f>+M26*D26*C26/B26</f>
        <v>100.41324013157895</v>
      </c>
      <c r="N28">
        <f>+N26*D26*C26/B26</f>
        <v>111.41858552631578</v>
      </c>
    </row>
    <row r="29" spans="4:14" ht="12.75">
      <c r="D29" s="8" t="s">
        <v>17</v>
      </c>
      <c r="E29" s="68"/>
      <c r="F29" s="9">
        <f aca="true" t="shared" si="4" ref="F29:N29">AVERAGE(F27:F28)</f>
        <v>53463.697720976634</v>
      </c>
      <c r="G29" s="9">
        <f t="shared" si="4"/>
        <v>120.8631286431266</v>
      </c>
      <c r="H29" s="9">
        <f t="shared" si="4"/>
        <v>39.84786066639745</v>
      </c>
      <c r="I29" s="9">
        <f t="shared" si="4"/>
        <v>43847.189988973434</v>
      </c>
      <c r="J29" s="9">
        <f t="shared" si="4"/>
        <v>1300.368274402678</v>
      </c>
      <c r="K29" s="9">
        <f t="shared" si="4"/>
        <v>95.67931574119129</v>
      </c>
      <c r="L29" s="9">
        <f t="shared" si="4"/>
        <v>33.62147593341795</v>
      </c>
      <c r="M29" s="9">
        <f t="shared" si="4"/>
        <v>104.1553429022363</v>
      </c>
      <c r="N29" s="9">
        <f t="shared" si="4"/>
        <v>112.75180134112205</v>
      </c>
    </row>
    <row r="30" spans="4:14" ht="12.75">
      <c r="D30" s="11" t="s">
        <v>18</v>
      </c>
      <c r="E30" s="69"/>
      <c r="F30" s="12">
        <f aca="true" t="shared" si="5" ref="F30:N30">STDEV(F27:F28)</f>
        <v>2876.577175716197</v>
      </c>
      <c r="G30" s="12">
        <f t="shared" si="5"/>
        <v>4.308425378001377</v>
      </c>
      <c r="H30" s="12">
        <f t="shared" si="5"/>
        <v>1.8811582362607295</v>
      </c>
      <c r="I30" s="12">
        <f t="shared" si="5"/>
        <v>213.68984805655515</v>
      </c>
      <c r="J30" s="12">
        <f t="shared" si="5"/>
        <v>7.675456082606689</v>
      </c>
      <c r="K30" s="12">
        <f t="shared" si="5"/>
        <v>1.1555008005235523</v>
      </c>
      <c r="L30" s="12">
        <f t="shared" si="5"/>
        <v>0.6178051667935784</v>
      </c>
      <c r="M30" s="12">
        <f t="shared" si="5"/>
        <v>5.292132490057293</v>
      </c>
      <c r="N30" s="12">
        <f t="shared" si="5"/>
        <v>1.8854518868692898</v>
      </c>
    </row>
    <row r="33" spans="1:5" ht="12.75">
      <c r="A33" s="2" t="s">
        <v>30</v>
      </c>
      <c r="B33" s="5"/>
      <c r="C33" s="5"/>
      <c r="D33" s="5"/>
      <c r="E33" s="5"/>
    </row>
    <row r="34" spans="1:14" ht="12.75">
      <c r="A34" s="7" t="s">
        <v>2</v>
      </c>
      <c r="B34" s="7" t="s">
        <v>12</v>
      </c>
      <c r="C34" s="7" t="s">
        <v>13</v>
      </c>
      <c r="D34" s="7" t="s">
        <v>15</v>
      </c>
      <c r="E34" s="7"/>
      <c r="F34" s="7" t="s">
        <v>3</v>
      </c>
      <c r="G34" s="7" t="s">
        <v>4</v>
      </c>
      <c r="H34" s="7" t="s">
        <v>5</v>
      </c>
      <c r="I34" s="7" t="s">
        <v>6</v>
      </c>
      <c r="J34" s="7" t="s">
        <v>7</v>
      </c>
      <c r="K34" s="7" t="s">
        <v>8</v>
      </c>
      <c r="L34" s="7" t="s">
        <v>9</v>
      </c>
      <c r="M34" s="7" t="s">
        <v>10</v>
      </c>
      <c r="N34" s="7" t="s">
        <v>11</v>
      </c>
    </row>
    <row r="35" spans="1:14" ht="12.75">
      <c r="A35" t="s">
        <v>0</v>
      </c>
      <c r="B35" s="4">
        <v>0.5599</v>
      </c>
      <c r="C35" s="4">
        <v>10</v>
      </c>
      <c r="D35" s="4">
        <v>10</v>
      </c>
      <c r="E35" s="14" t="s">
        <v>172</v>
      </c>
      <c r="F35">
        <v>316.39853</v>
      </c>
      <c r="G35">
        <v>0.69831</v>
      </c>
      <c r="H35">
        <v>0.22093</v>
      </c>
      <c r="I35">
        <v>241.45151</v>
      </c>
      <c r="J35">
        <v>8.87424</v>
      </c>
      <c r="K35">
        <v>0.51917</v>
      </c>
      <c r="L35">
        <v>0.18105</v>
      </c>
      <c r="M35">
        <v>0.62946</v>
      </c>
      <c r="N35">
        <v>0.60912</v>
      </c>
    </row>
    <row r="36" spans="1:14" ht="12.75">
      <c r="A36" t="s">
        <v>1</v>
      </c>
      <c r="B36" s="4">
        <v>0.5247</v>
      </c>
      <c r="C36" s="4">
        <v>10</v>
      </c>
      <c r="D36" s="4">
        <v>10</v>
      </c>
      <c r="F36">
        <v>287.37024</v>
      </c>
      <c r="G36">
        <v>0.63441</v>
      </c>
      <c r="H36">
        <v>0.19867</v>
      </c>
      <c r="I36">
        <v>225.78778</v>
      </c>
      <c r="J36">
        <v>8.32721</v>
      </c>
      <c r="K36">
        <v>0.48984</v>
      </c>
      <c r="L36">
        <v>0.16755</v>
      </c>
      <c r="M36">
        <v>0.56371</v>
      </c>
      <c r="N36">
        <v>0.56039</v>
      </c>
    </row>
    <row r="37" spans="5:14" ht="12.75">
      <c r="E37" s="14" t="s">
        <v>173</v>
      </c>
      <c r="F37">
        <f>+F35*C35*D35/B35</f>
        <v>56509.828540810864</v>
      </c>
      <c r="G37">
        <f>+G35*D35*C35/B35</f>
        <v>124.72048580103592</v>
      </c>
      <c r="H37">
        <f>+H35*D35*C35/B35</f>
        <v>39.458831934273974</v>
      </c>
      <c r="I37">
        <f>+I35*D35*C35/B35</f>
        <v>43124.04179317736</v>
      </c>
      <c r="J37">
        <f>+J35*D35*C35/B35</f>
        <v>1584.9687444186463</v>
      </c>
      <c r="K37">
        <f>+K35*D35*C35/B35</f>
        <v>92.72548669405252</v>
      </c>
      <c r="L37">
        <f>+L35*D35*C35/B35</f>
        <v>32.336131452045</v>
      </c>
      <c r="M37">
        <f>+M35*D35*C35/B35</f>
        <v>112.42364707983569</v>
      </c>
      <c r="N37">
        <f>+N35*D35*C35/B35</f>
        <v>108.79085550991249</v>
      </c>
    </row>
    <row r="38" spans="6:14" ht="12.75">
      <c r="F38">
        <f>+F36*C36*D36/B36</f>
        <v>54768.48484848485</v>
      </c>
      <c r="G38">
        <f>+G36*D36*C36/B36</f>
        <v>120.9090909090909</v>
      </c>
      <c r="H38">
        <f>+H36*D36*C36/B36</f>
        <v>37.863541071088235</v>
      </c>
      <c r="I38">
        <f>+I36*D36*C36/B36</f>
        <v>43031.78578235182</v>
      </c>
      <c r="J38">
        <f>+J36*D36*C36/B36</f>
        <v>1587.04211930627</v>
      </c>
      <c r="K38">
        <f>+K36*D36*C36/B36</f>
        <v>93.35620354488277</v>
      </c>
      <c r="L38">
        <f>+L36*D36*C36/B36</f>
        <v>31.9325328759291</v>
      </c>
      <c r="M38">
        <f>+M36*D36*C36/B36</f>
        <v>107.43472460453592</v>
      </c>
      <c r="N38">
        <f>+N36*D36*C36/B36</f>
        <v>106.80198208500094</v>
      </c>
    </row>
    <row r="39" spans="4:14" ht="12.75">
      <c r="D39" s="8" t="s">
        <v>17</v>
      </c>
      <c r="E39" s="68"/>
      <c r="F39" s="9">
        <f aca="true" t="shared" si="6" ref="F39:N39">AVERAGE(F37:F38)</f>
        <v>55639.156694647856</v>
      </c>
      <c r="G39" s="9">
        <f t="shared" si="6"/>
        <v>122.81478835506341</v>
      </c>
      <c r="H39" s="9">
        <f t="shared" si="6"/>
        <v>38.661186502681105</v>
      </c>
      <c r="I39" s="9">
        <f t="shared" si="6"/>
        <v>43077.91378776459</v>
      </c>
      <c r="J39" s="9">
        <f t="shared" si="6"/>
        <v>1586.0054318624582</v>
      </c>
      <c r="K39" s="9">
        <f t="shared" si="6"/>
        <v>93.04084511946765</v>
      </c>
      <c r="L39" s="9">
        <f t="shared" si="6"/>
        <v>32.134332163987054</v>
      </c>
      <c r="M39" s="9">
        <f t="shared" si="6"/>
        <v>109.9291858421858</v>
      </c>
      <c r="N39" s="9">
        <f t="shared" si="6"/>
        <v>107.79641879745671</v>
      </c>
    </row>
    <row r="40" spans="4:14" ht="12.75">
      <c r="D40" s="11" t="s">
        <v>18</v>
      </c>
      <c r="E40" s="69"/>
      <c r="F40" s="12">
        <f aca="true" t="shared" si="7" ref="F40:N40">STDEV(F37:F38)</f>
        <v>1231.3159332200419</v>
      </c>
      <c r="G40" s="12">
        <f t="shared" si="7"/>
        <v>2.69506317387458</v>
      </c>
      <c r="H40" s="12">
        <f t="shared" si="7"/>
        <v>1.1280409873233948</v>
      </c>
      <c r="I40" s="12">
        <f t="shared" si="7"/>
        <v>65.23485086050475</v>
      </c>
      <c r="J40" s="12">
        <f t="shared" si="7"/>
        <v>1.4660974430561966</v>
      </c>
      <c r="K40" s="12">
        <f t="shared" si="7"/>
        <v>0.4459841622280227</v>
      </c>
      <c r="L40" s="12">
        <f t="shared" si="7"/>
        <v>0.28538729004781177</v>
      </c>
      <c r="M40" s="12">
        <f t="shared" si="7"/>
        <v>3.5277009130984993</v>
      </c>
      <c r="N40" s="12">
        <f t="shared" si="7"/>
        <v>1.406345885677412</v>
      </c>
    </row>
    <row r="42" spans="1:5" ht="12.75">
      <c r="A42" s="2" t="s">
        <v>31</v>
      </c>
      <c r="B42" s="5"/>
      <c r="C42" s="5"/>
      <c r="D42" s="5"/>
      <c r="E42" s="5"/>
    </row>
    <row r="43" spans="1:14" ht="12.75">
      <c r="A43" s="7" t="s">
        <v>2</v>
      </c>
      <c r="B43" s="7" t="s">
        <v>12</v>
      </c>
      <c r="C43" s="7" t="s">
        <v>13</v>
      </c>
      <c r="D43" s="7" t="s">
        <v>15</v>
      </c>
      <c r="E43" s="7"/>
      <c r="F43" s="7" t="s">
        <v>3</v>
      </c>
      <c r="G43" s="7" t="s">
        <v>4</v>
      </c>
      <c r="H43" s="7" t="s">
        <v>5</v>
      </c>
      <c r="I43" s="7" t="s">
        <v>6</v>
      </c>
      <c r="J43" s="7" t="s">
        <v>7</v>
      </c>
      <c r="K43" s="7" t="s">
        <v>8</v>
      </c>
      <c r="L43" s="7" t="s">
        <v>9</v>
      </c>
      <c r="M43" s="7" t="s">
        <v>10</v>
      </c>
      <c r="N43" s="7" t="s">
        <v>11</v>
      </c>
    </row>
    <row r="44" spans="1:14" ht="12.75">
      <c r="A44" t="s">
        <v>0</v>
      </c>
      <c r="B44" s="4">
        <v>0.5329</v>
      </c>
      <c r="C44" s="4">
        <v>10</v>
      </c>
      <c r="D44" s="4">
        <v>10</v>
      </c>
      <c r="E44" s="14" t="s">
        <v>172</v>
      </c>
      <c r="F44">
        <v>322.08362</v>
      </c>
      <c r="G44">
        <v>0.69309</v>
      </c>
      <c r="H44">
        <v>0.21668</v>
      </c>
      <c r="I44">
        <v>234.67154</v>
      </c>
      <c r="J44">
        <v>5.03765</v>
      </c>
      <c r="K44">
        <v>0.49992</v>
      </c>
      <c r="L44">
        <v>0.17542</v>
      </c>
      <c r="M44">
        <v>0.6409</v>
      </c>
      <c r="N44">
        <v>0.59759</v>
      </c>
    </row>
    <row r="45" spans="1:14" ht="12.75">
      <c r="A45" t="s">
        <v>1</v>
      </c>
      <c r="B45" s="4">
        <v>0.5378</v>
      </c>
      <c r="C45" s="4">
        <v>10</v>
      </c>
      <c r="D45" s="4">
        <v>10</v>
      </c>
      <c r="F45">
        <v>326.50208</v>
      </c>
      <c r="G45">
        <v>0.71229</v>
      </c>
      <c r="H45">
        <v>0.22254</v>
      </c>
      <c r="I45">
        <v>236.42035</v>
      </c>
      <c r="J45">
        <v>5.06734</v>
      </c>
      <c r="K45">
        <v>0.50126</v>
      </c>
      <c r="L45">
        <v>0.17733</v>
      </c>
      <c r="M45">
        <v>0.65664</v>
      </c>
      <c r="N45">
        <v>0.60225</v>
      </c>
    </row>
    <row r="46" spans="5:14" ht="12.75">
      <c r="E46" s="14" t="s">
        <v>173</v>
      </c>
      <c r="F46">
        <f>+F44*C44*D44/B44</f>
        <v>60439.786076186894</v>
      </c>
      <c r="G46">
        <f>+G44*D44*C44/B44</f>
        <v>130.06004878964157</v>
      </c>
      <c r="H46">
        <f>+H44*D44*C44/B44</f>
        <v>40.660536686057426</v>
      </c>
      <c r="I46">
        <f>+I44*D44*C44/B44</f>
        <v>44036.69356352036</v>
      </c>
      <c r="J46">
        <f>+J44*D44*C44/B44</f>
        <v>945.3274535560141</v>
      </c>
      <c r="K46">
        <f>+K44*D44*C44/B44</f>
        <v>93.81122161756427</v>
      </c>
      <c r="L46">
        <f>+L44*D44*C44/B44</f>
        <v>32.917995871645715</v>
      </c>
      <c r="M46">
        <f>+M44*D44*C44/B44</f>
        <v>120.26646650403453</v>
      </c>
      <c r="N46">
        <f>+N44*D44*C44/B44</f>
        <v>112.1392381309814</v>
      </c>
    </row>
    <row r="47" spans="6:14" ht="12.75">
      <c r="F47">
        <f>+F45*C45*D45/B45</f>
        <v>60710.68798809967</v>
      </c>
      <c r="G47">
        <f>+G45*D45*C45/B45</f>
        <v>132.44514689475642</v>
      </c>
      <c r="H47">
        <f>+H45*D45*C45/B45</f>
        <v>41.3796950539234</v>
      </c>
      <c r="I47">
        <f>+I45*D45*C45/B45</f>
        <v>43960.64522127185</v>
      </c>
      <c r="J47">
        <f>+J45*D45*C45/B45</f>
        <v>942.2350316102642</v>
      </c>
      <c r="K47">
        <f>+K45*D45*C45/B45</f>
        <v>93.20565265898105</v>
      </c>
      <c r="L47">
        <f>+L45*D45*C45/B45</f>
        <v>32.97322424693194</v>
      </c>
      <c r="M47">
        <f>+M45*D45*C45/B45</f>
        <v>122.097433990331</v>
      </c>
      <c r="N47">
        <f>+N45*D45*C45/B45</f>
        <v>111.98400892525102</v>
      </c>
    </row>
    <row r="48" spans="4:14" ht="12.75">
      <c r="D48" s="8" t="s">
        <v>17</v>
      </c>
      <c r="E48" s="68"/>
      <c r="F48" s="9">
        <f aca="true" t="shared" si="8" ref="F48:N48">AVERAGE(F46:F47)</f>
        <v>60575.23703214328</v>
      </c>
      <c r="G48" s="9">
        <f t="shared" si="8"/>
        <v>131.252597842199</v>
      </c>
      <c r="H48" s="9">
        <f t="shared" si="8"/>
        <v>41.02011586999041</v>
      </c>
      <c r="I48" s="9">
        <f t="shared" si="8"/>
        <v>43998.66939239611</v>
      </c>
      <c r="J48" s="9">
        <f t="shared" si="8"/>
        <v>943.7812425831391</v>
      </c>
      <c r="K48" s="9">
        <f t="shared" si="8"/>
        <v>93.50843713827265</v>
      </c>
      <c r="L48" s="9">
        <f t="shared" si="8"/>
        <v>32.945610059288825</v>
      </c>
      <c r="M48" s="9">
        <f t="shared" si="8"/>
        <v>121.18195024718275</v>
      </c>
      <c r="N48" s="9">
        <f t="shared" si="8"/>
        <v>112.0616235281162</v>
      </c>
    </row>
    <row r="49" spans="4:14" ht="12.75">
      <c r="D49" s="11" t="s">
        <v>18</v>
      </c>
      <c r="E49" s="69"/>
      <c r="F49" s="12">
        <f aca="true" t="shared" si="9" ref="F49:N49">STDEV(F46:F47)</f>
        <v>191.55657894822318</v>
      </c>
      <c r="G49" s="12">
        <f t="shared" si="9"/>
        <v>1.6865190439209812</v>
      </c>
      <c r="H49" s="12">
        <f t="shared" si="9"/>
        <v>0.5085217586651651</v>
      </c>
      <c r="I49" s="12">
        <f t="shared" si="9"/>
        <v>53.774298502923365</v>
      </c>
      <c r="J49" s="12">
        <f t="shared" si="9"/>
        <v>2.1866725280984185</v>
      </c>
      <c r="K49" s="12">
        <f t="shared" si="9"/>
        <v>0.42820191709493166</v>
      </c>
      <c r="L49" s="12">
        <f t="shared" si="9"/>
        <v>0.039052358682025966</v>
      </c>
      <c r="M49" s="12">
        <f t="shared" si="9"/>
        <v>1.2946895256933324</v>
      </c>
      <c r="N49" s="12">
        <f t="shared" si="9"/>
        <v>0.10976362402294702</v>
      </c>
    </row>
    <row r="52" spans="1:5" ht="12.75">
      <c r="A52" s="2" t="s">
        <v>32</v>
      </c>
      <c r="B52" s="5"/>
      <c r="C52" s="5"/>
      <c r="D52" s="5"/>
      <c r="E52" s="5"/>
    </row>
    <row r="53" spans="1:14" ht="12.75">
      <c r="A53" s="7" t="s">
        <v>2</v>
      </c>
      <c r="B53" s="7" t="s">
        <v>12</v>
      </c>
      <c r="C53" s="7" t="s">
        <v>13</v>
      </c>
      <c r="D53" s="7" t="s">
        <v>15</v>
      </c>
      <c r="E53" s="7"/>
      <c r="F53" s="7" t="s">
        <v>3</v>
      </c>
      <c r="G53" s="7" t="s">
        <v>4</v>
      </c>
      <c r="H53" s="7" t="s">
        <v>5</v>
      </c>
      <c r="I53" s="7" t="s">
        <v>6</v>
      </c>
      <c r="J53" s="7" t="s">
        <v>7</v>
      </c>
      <c r="K53" s="7" t="s">
        <v>8</v>
      </c>
      <c r="L53" s="7" t="s">
        <v>9</v>
      </c>
      <c r="M53" s="7" t="s">
        <v>10</v>
      </c>
      <c r="N53" s="7" t="s">
        <v>11</v>
      </c>
    </row>
    <row r="54" spans="1:14" ht="12.75">
      <c r="A54" t="s">
        <v>0</v>
      </c>
      <c r="B54" s="4">
        <v>0.7297</v>
      </c>
      <c r="C54" s="4">
        <v>10</v>
      </c>
      <c r="D54" s="4">
        <v>10</v>
      </c>
      <c r="E54" s="14" t="s">
        <v>172</v>
      </c>
      <c r="F54" s="17">
        <v>209.91733</v>
      </c>
      <c r="G54" s="17">
        <v>0.65194</v>
      </c>
      <c r="H54" s="17">
        <v>0.20486</v>
      </c>
      <c r="I54" s="17">
        <v>237.68666</v>
      </c>
      <c r="J54" s="17">
        <v>5.56351</v>
      </c>
      <c r="K54" s="17">
        <v>0.55032</v>
      </c>
      <c r="L54" s="17">
        <v>0.17233</v>
      </c>
      <c r="M54" s="17">
        <v>0.50323</v>
      </c>
      <c r="N54" s="17">
        <v>0.77727</v>
      </c>
    </row>
    <row r="55" spans="1:14" ht="12.75">
      <c r="A55" t="s">
        <v>1</v>
      </c>
      <c r="B55" s="4">
        <v>0.7244</v>
      </c>
      <c r="C55" s="4">
        <v>10</v>
      </c>
      <c r="D55" s="4">
        <v>10</v>
      </c>
      <c r="F55" s="17">
        <v>210.70375</v>
      </c>
      <c r="G55" s="17">
        <v>0.64905</v>
      </c>
      <c r="H55" s="17">
        <v>0.20646</v>
      </c>
      <c r="I55" s="17">
        <v>240.01529</v>
      </c>
      <c r="J55" s="17">
        <v>5.59143</v>
      </c>
      <c r="K55" s="17">
        <v>0.5496</v>
      </c>
      <c r="L55" s="17">
        <v>0.17406</v>
      </c>
      <c r="M55" s="17">
        <v>0.51436</v>
      </c>
      <c r="N55" s="17">
        <v>0.78108</v>
      </c>
    </row>
    <row r="56" spans="5:14" ht="12.75">
      <c r="E56" s="14" t="s">
        <v>173</v>
      </c>
      <c r="F56">
        <f>+F54*C54*D54/B54</f>
        <v>28767.620940112374</v>
      </c>
      <c r="G56">
        <f>+G54*D54*C54/B54</f>
        <v>89.34356584897901</v>
      </c>
      <c r="H56">
        <f>+H54*D54*C54/B54</f>
        <v>28.074551185418667</v>
      </c>
      <c r="I56">
        <f>+I54*D54*C54/B54</f>
        <v>32573.202686035354</v>
      </c>
      <c r="J56">
        <f>+J54*D54*C54/B54</f>
        <v>762.4379882143346</v>
      </c>
      <c r="K56">
        <f>+K54*D54*C54/B54</f>
        <v>75.41729477867617</v>
      </c>
      <c r="L56">
        <f>+L54*D54*C54/B54</f>
        <v>23.61655474852679</v>
      </c>
      <c r="M56">
        <f>+M54*D54*C54/B54</f>
        <v>68.96395779087295</v>
      </c>
      <c r="N56">
        <f>+N54*D54*C54/B54</f>
        <v>106.51911744552557</v>
      </c>
    </row>
    <row r="57" spans="6:14" ht="12.75">
      <c r="F57">
        <f>+F55*C55*D55/B55</f>
        <v>29086.657923799008</v>
      </c>
      <c r="G57">
        <f>+G55*D55*C55/B55</f>
        <v>89.59828823854224</v>
      </c>
      <c r="H57">
        <f>+H55*D55*C55/B55</f>
        <v>28.500828271673107</v>
      </c>
      <c r="I57">
        <f>+I55*D55*C55/B55</f>
        <v>33132.97763666483</v>
      </c>
      <c r="J57">
        <f>+J55*D55*C55/B55</f>
        <v>771.8705135284373</v>
      </c>
      <c r="K57">
        <f>+K55*D55*C55/B55</f>
        <v>75.8696852567642</v>
      </c>
      <c r="L57">
        <f>+L55*D55*C55/B55</f>
        <v>24.028161236885694</v>
      </c>
      <c r="M57">
        <f>+M55*D55*C55/B55</f>
        <v>71.00496963003864</v>
      </c>
      <c r="N57">
        <f>+N55*D55*C55/B55</f>
        <v>107.82440640530093</v>
      </c>
    </row>
    <row r="58" spans="4:14" ht="12.75">
      <c r="D58" s="8" t="s">
        <v>17</v>
      </c>
      <c r="E58" s="68"/>
      <c r="F58" s="9">
        <f aca="true" t="shared" si="10" ref="F58:N58">AVERAGE(F56:F57)</f>
        <v>28927.139431955693</v>
      </c>
      <c r="G58" s="9">
        <f t="shared" si="10"/>
        <v>89.47092704376062</v>
      </c>
      <c r="H58" s="9">
        <f t="shared" si="10"/>
        <v>28.287689728545885</v>
      </c>
      <c r="I58" s="9">
        <f t="shared" si="10"/>
        <v>32853.09016135009</v>
      </c>
      <c r="J58" s="9">
        <f t="shared" si="10"/>
        <v>767.154250871386</v>
      </c>
      <c r="K58" s="9">
        <f t="shared" si="10"/>
        <v>75.64349001772018</v>
      </c>
      <c r="L58" s="9">
        <f t="shared" si="10"/>
        <v>23.822357992706245</v>
      </c>
      <c r="M58" s="9">
        <f t="shared" si="10"/>
        <v>69.9844637104558</v>
      </c>
      <c r="N58" s="9">
        <f t="shared" si="10"/>
        <v>107.17176192541325</v>
      </c>
    </row>
    <row r="59" spans="4:14" ht="12.75">
      <c r="D59" s="11" t="s">
        <v>18</v>
      </c>
      <c r="E59" s="69"/>
      <c r="F59" s="12">
        <f aca="true" t="shared" si="11" ref="F59:N59">STDEV(F56:F57)</f>
        <v>225.59321461381646</v>
      </c>
      <c r="G59" s="12">
        <f t="shared" si="11"/>
        <v>0.18011592897746923</v>
      </c>
      <c r="H59" s="12">
        <f t="shared" si="11"/>
        <v>0.3014234183551638</v>
      </c>
      <c r="I59" s="12">
        <f t="shared" si="11"/>
        <v>395.8206635287912</v>
      </c>
      <c r="J59" s="12">
        <f t="shared" si="11"/>
        <v>6.669802613295209</v>
      </c>
      <c r="K59" s="12">
        <f t="shared" si="11"/>
        <v>0.31988837479864213</v>
      </c>
      <c r="L59" s="12">
        <f t="shared" si="11"/>
        <v>0.29104973909888804</v>
      </c>
      <c r="M59" s="12">
        <f t="shared" si="11"/>
        <v>1.443213311956141</v>
      </c>
      <c r="N59" s="12">
        <f t="shared" si="11"/>
        <v>0.9229786748660728</v>
      </c>
    </row>
    <row r="60" spans="4:14" ht="12.75">
      <c r="D60" s="70"/>
      <c r="E60" s="70"/>
      <c r="F60" s="71"/>
      <c r="G60" s="71"/>
      <c r="H60" s="71"/>
      <c r="I60" s="71"/>
      <c r="J60" s="71"/>
      <c r="K60" s="71"/>
      <c r="L60" s="71"/>
      <c r="M60" s="71"/>
      <c r="N60" s="71"/>
    </row>
    <row r="62" spans="1:5" ht="12.75">
      <c r="A62" s="2" t="s">
        <v>33</v>
      </c>
      <c r="B62" s="5"/>
      <c r="C62" s="5"/>
      <c r="D62" s="5"/>
      <c r="E62" s="5"/>
    </row>
    <row r="63" spans="1:14" ht="12.75">
      <c r="A63" s="7" t="s">
        <v>2</v>
      </c>
      <c r="B63" s="7" t="s">
        <v>12</v>
      </c>
      <c r="C63" s="7" t="s">
        <v>13</v>
      </c>
      <c r="D63" s="7" t="s">
        <v>15</v>
      </c>
      <c r="E63" s="7"/>
      <c r="F63" s="7" t="s">
        <v>3</v>
      </c>
      <c r="G63" s="7" t="s">
        <v>4</v>
      </c>
      <c r="H63" s="7" t="s">
        <v>5</v>
      </c>
      <c r="I63" s="7" t="s">
        <v>6</v>
      </c>
      <c r="J63" s="7" t="s">
        <v>7</v>
      </c>
      <c r="K63" s="7" t="s">
        <v>8</v>
      </c>
      <c r="L63" s="7" t="s">
        <v>9</v>
      </c>
      <c r="M63" s="7" t="s">
        <v>10</v>
      </c>
      <c r="N63" s="7" t="s">
        <v>11</v>
      </c>
    </row>
    <row r="64" spans="1:14" ht="12.75">
      <c r="A64" t="s">
        <v>0</v>
      </c>
      <c r="B64" s="4">
        <v>0.3263</v>
      </c>
      <c r="C64" s="4">
        <v>10</v>
      </c>
      <c r="D64" s="4">
        <v>10</v>
      </c>
      <c r="E64" s="14" t="s">
        <v>172</v>
      </c>
      <c r="F64" s="17">
        <v>88.38353</v>
      </c>
      <c r="G64" s="17">
        <v>0.25486</v>
      </c>
      <c r="H64" s="17">
        <v>0.08322</v>
      </c>
      <c r="I64" s="17">
        <v>110.7142</v>
      </c>
      <c r="J64" s="17">
        <v>3.19383</v>
      </c>
      <c r="K64" s="17">
        <v>0.24883</v>
      </c>
      <c r="L64" s="17">
        <v>0.08096</v>
      </c>
      <c r="M64" s="17">
        <v>0.24001</v>
      </c>
      <c r="N64" s="17">
        <v>0.31042</v>
      </c>
    </row>
    <row r="65" spans="1:14" ht="12.75">
      <c r="A65" t="s">
        <v>1</v>
      </c>
      <c r="B65" s="4">
        <v>0.3125</v>
      </c>
      <c r="C65" s="4">
        <v>10</v>
      </c>
      <c r="D65" s="4">
        <v>10</v>
      </c>
      <c r="F65" s="17">
        <v>80.45123</v>
      </c>
      <c r="G65" s="17">
        <v>0.23352</v>
      </c>
      <c r="H65" s="17">
        <v>0.0795</v>
      </c>
      <c r="I65" s="17">
        <v>103.3866</v>
      </c>
      <c r="J65" s="17">
        <v>3.03997</v>
      </c>
      <c r="K65" s="17">
        <v>0.2364</v>
      </c>
      <c r="L65" s="17">
        <v>0.07576</v>
      </c>
      <c r="M65" s="17">
        <v>0.21916</v>
      </c>
      <c r="N65" s="17">
        <v>0.2937</v>
      </c>
    </row>
    <row r="66" spans="5:14" ht="12.75">
      <c r="E66" s="14" t="s">
        <v>173</v>
      </c>
      <c r="F66">
        <f>+F64*C64*D64/B64</f>
        <v>27086.58596383696</v>
      </c>
      <c r="G66">
        <f>+G64*D64*C64/B64</f>
        <v>78.10603738890592</v>
      </c>
      <c r="H66">
        <f>+H64*D64*C64/B64</f>
        <v>25.504137296965986</v>
      </c>
      <c r="I66">
        <f>+I64*D64*C64/B64</f>
        <v>33930.186944529574</v>
      </c>
      <c r="J66">
        <f>+J64*D64*C64/B64</f>
        <v>978.801716212075</v>
      </c>
      <c r="K66">
        <f>+K64*D64*C64/B64</f>
        <v>76.25804474410052</v>
      </c>
      <c r="L66">
        <f>+L64*D64*C64/B64</f>
        <v>24.811523138216366</v>
      </c>
      <c r="M66">
        <f>+M64*D64*C64/B64</f>
        <v>73.55501072632548</v>
      </c>
      <c r="N66">
        <f>+N64*D64*C64/B64</f>
        <v>95.1333129022372</v>
      </c>
    </row>
    <row r="67" spans="6:14" ht="12.75">
      <c r="F67">
        <f>+F65*C65*D65/B65</f>
        <v>25744.3936</v>
      </c>
      <c r="G67">
        <f>+G65*D65*C65/B65</f>
        <v>74.7264</v>
      </c>
      <c r="H67">
        <f>+H65*D65*C65/B65</f>
        <v>25.44</v>
      </c>
      <c r="I67">
        <f>+I65*D65*C65/B65</f>
        <v>33083.712</v>
      </c>
      <c r="J67">
        <f>+J65*D65*C65/B65</f>
        <v>972.7904000000001</v>
      </c>
      <c r="K67">
        <f>+K65*D65*C65/B65</f>
        <v>75.648</v>
      </c>
      <c r="L67">
        <f>+L65*D65*C65/B65</f>
        <v>24.243199999999998</v>
      </c>
      <c r="M67">
        <f>+M65*D65*C65/B65</f>
        <v>70.13119999999999</v>
      </c>
      <c r="N67">
        <f>+N65*D65*C65/B65</f>
        <v>93.98400000000001</v>
      </c>
    </row>
    <row r="68" spans="4:14" ht="12.75">
      <c r="D68" s="8" t="s">
        <v>17</v>
      </c>
      <c r="E68" s="68"/>
      <c r="F68" s="9">
        <f aca="true" t="shared" si="12" ref="F68:N68">AVERAGE(F66:F67)</f>
        <v>26415.489781918477</v>
      </c>
      <c r="G68" s="9">
        <f t="shared" si="12"/>
        <v>76.41621869445297</v>
      </c>
      <c r="H68" s="9">
        <f t="shared" si="12"/>
        <v>25.472068648482995</v>
      </c>
      <c r="I68" s="9">
        <f t="shared" si="12"/>
        <v>33506.94947226479</v>
      </c>
      <c r="J68" s="9">
        <f t="shared" si="12"/>
        <v>975.7960581060375</v>
      </c>
      <c r="K68" s="9">
        <f t="shared" si="12"/>
        <v>75.95302237205026</v>
      </c>
      <c r="L68" s="9">
        <f t="shared" si="12"/>
        <v>24.52736156910818</v>
      </c>
      <c r="M68" s="9">
        <f t="shared" si="12"/>
        <v>71.84310536316273</v>
      </c>
      <c r="N68" s="9">
        <f t="shared" si="12"/>
        <v>94.5586564511186</v>
      </c>
    </row>
    <row r="69" spans="4:14" ht="12.75">
      <c r="D69" s="11" t="s">
        <v>18</v>
      </c>
      <c r="E69" s="69"/>
      <c r="F69" s="12">
        <f aca="true" t="shared" si="13" ref="F69:N69">STDEV(F66:F67)</f>
        <v>949.0733221261668</v>
      </c>
      <c r="G69" s="12">
        <f t="shared" si="13"/>
        <v>2.3897645156467138</v>
      </c>
      <c r="H69" s="12">
        <f t="shared" si="13"/>
        <v>0.045351917607519554</v>
      </c>
      <c r="I69" s="12">
        <f t="shared" si="13"/>
        <v>598.5481733814487</v>
      </c>
      <c r="J69" s="12">
        <f t="shared" si="13"/>
        <v>4.250642457408439</v>
      </c>
      <c r="K69" s="12">
        <f t="shared" si="13"/>
        <v>0.43136677538045726</v>
      </c>
      <c r="L69" s="12">
        <f t="shared" si="13"/>
        <v>0.40186514493812897</v>
      </c>
      <c r="M69" s="12">
        <f t="shared" si="13"/>
        <v>2.4209997820838893</v>
      </c>
      <c r="N69" s="12">
        <f t="shared" si="13"/>
        <v>0.8126869468771865</v>
      </c>
    </row>
    <row r="72" spans="1:5" ht="12.75">
      <c r="A72" s="2" t="s">
        <v>34</v>
      </c>
      <c r="B72" s="5"/>
      <c r="C72" s="5"/>
      <c r="D72" s="5"/>
      <c r="E72" s="5"/>
    </row>
    <row r="73" spans="1:14" ht="12.75">
      <c r="A73" s="7" t="s">
        <v>2</v>
      </c>
      <c r="B73" s="7" t="s">
        <v>12</v>
      </c>
      <c r="C73" s="7" t="s">
        <v>13</v>
      </c>
      <c r="D73" s="7" t="s">
        <v>15</v>
      </c>
      <c r="E73" s="7"/>
      <c r="F73" s="7" t="s">
        <v>3</v>
      </c>
      <c r="G73" s="7" t="s">
        <v>4</v>
      </c>
      <c r="H73" s="7" t="s">
        <v>5</v>
      </c>
      <c r="I73" s="7" t="s">
        <v>6</v>
      </c>
      <c r="J73" s="7" t="s">
        <v>7</v>
      </c>
      <c r="K73" s="7" t="s">
        <v>8</v>
      </c>
      <c r="L73" s="7" t="s">
        <v>9</v>
      </c>
      <c r="M73" s="7" t="s">
        <v>10</v>
      </c>
      <c r="N73" s="7" t="s">
        <v>11</v>
      </c>
    </row>
    <row r="74" spans="1:14" ht="12.75">
      <c r="A74" t="s">
        <v>0</v>
      </c>
      <c r="B74" s="4">
        <v>0.4261</v>
      </c>
      <c r="C74" s="4">
        <v>10</v>
      </c>
      <c r="D74" s="4">
        <v>10</v>
      </c>
      <c r="E74" s="14" t="s">
        <v>172</v>
      </c>
      <c r="F74" s="17">
        <v>111.23127</v>
      </c>
      <c r="G74" s="17">
        <v>0.34796</v>
      </c>
      <c r="H74" s="17">
        <v>0.11494</v>
      </c>
      <c r="I74" s="17">
        <v>142.06149</v>
      </c>
      <c r="J74" s="17">
        <v>3.89547</v>
      </c>
      <c r="K74" s="17">
        <v>0.31988</v>
      </c>
      <c r="L74" s="17">
        <v>0.09917</v>
      </c>
      <c r="M74" s="17">
        <v>0.29401</v>
      </c>
      <c r="N74" s="17">
        <v>0.39863</v>
      </c>
    </row>
    <row r="75" spans="1:14" ht="12.75">
      <c r="A75" t="s">
        <v>1</v>
      </c>
      <c r="B75" s="4">
        <v>0.4745</v>
      </c>
      <c r="C75" s="4">
        <v>10</v>
      </c>
      <c r="D75" s="4">
        <v>10</v>
      </c>
      <c r="F75" s="17">
        <v>133.27371</v>
      </c>
      <c r="G75" s="17">
        <v>0.39786</v>
      </c>
      <c r="H75" s="17">
        <v>0.13007</v>
      </c>
      <c r="I75" s="17">
        <v>155.2403</v>
      </c>
      <c r="J75" s="17">
        <v>4.16509</v>
      </c>
      <c r="K75" s="17">
        <v>0.3532</v>
      </c>
      <c r="L75" s="17">
        <v>0.1078</v>
      </c>
      <c r="M75" s="17">
        <v>0.34924</v>
      </c>
      <c r="N75" s="17">
        <v>0.44523</v>
      </c>
    </row>
    <row r="76" spans="5:14" ht="12.75">
      <c r="E76" s="14" t="s">
        <v>173</v>
      </c>
      <c r="F76">
        <f>+F74*C74*D74/B74</f>
        <v>26104.498943909883</v>
      </c>
      <c r="G76">
        <f>+G74*D74*C74/B74</f>
        <v>81.6615817883126</v>
      </c>
      <c r="H76">
        <f>+H74*D74*C74/B74</f>
        <v>26.9748885238207</v>
      </c>
      <c r="I76">
        <f>+I74*D74*C74/B74</f>
        <v>33339.94132832669</v>
      </c>
      <c r="J76">
        <f>+J74*D74*C74/B74</f>
        <v>914.2149730110303</v>
      </c>
      <c r="K76">
        <f>+K74*D74*C74/B74</f>
        <v>75.07157944144568</v>
      </c>
      <c r="L76">
        <f>+L74*D74*C74/B74</f>
        <v>23.273879371039662</v>
      </c>
      <c r="M76">
        <f>+M74*D74*C74/B74</f>
        <v>69.00023468669328</v>
      </c>
      <c r="N76">
        <f>+N74*D74*C74/B74</f>
        <v>93.55315653602442</v>
      </c>
    </row>
    <row r="77" spans="6:14" ht="12.75">
      <c r="F77">
        <f>+F75*C75*D75/B75</f>
        <v>28087.18861959958</v>
      </c>
      <c r="G77">
        <f>+G75*D75*C75/B75</f>
        <v>83.84826132771339</v>
      </c>
      <c r="H77">
        <f>+H75*D75*C75/B75</f>
        <v>27.41201264488936</v>
      </c>
      <c r="I77">
        <f>+I75*D75*C75/B75</f>
        <v>32716.606954689145</v>
      </c>
      <c r="J77">
        <f>+J75*D75*C75/B75</f>
        <v>877.7850368809274</v>
      </c>
      <c r="K77">
        <f>+K75*D75*C75/B75</f>
        <v>74.43624868282403</v>
      </c>
      <c r="L77">
        <f>+L75*D75*C75/B75</f>
        <v>22.7186512118019</v>
      </c>
      <c r="M77">
        <f>+M75*D75*C75/B75</f>
        <v>73.60168598524763</v>
      </c>
      <c r="N77">
        <f>+N75*D75*C75/B75</f>
        <v>93.8314014752371</v>
      </c>
    </row>
    <row r="78" spans="4:14" ht="12.75">
      <c r="D78" s="8" t="s">
        <v>17</v>
      </c>
      <c r="E78" s="68"/>
      <c r="F78" s="9">
        <f aca="true" t="shared" si="14" ref="F78:N78">AVERAGE(F76:F77)</f>
        <v>27095.84378175473</v>
      </c>
      <c r="G78" s="9">
        <f t="shared" si="14"/>
        <v>82.754921558013</v>
      </c>
      <c r="H78" s="9">
        <f t="shared" si="14"/>
        <v>27.193450584355027</v>
      </c>
      <c r="I78" s="9">
        <f t="shared" si="14"/>
        <v>33028.27414150792</v>
      </c>
      <c r="J78" s="9">
        <f t="shared" si="14"/>
        <v>896.0000049459788</v>
      </c>
      <c r="K78" s="9">
        <f t="shared" si="14"/>
        <v>74.75391406213485</v>
      </c>
      <c r="L78" s="9">
        <f t="shared" si="14"/>
        <v>22.996265291420784</v>
      </c>
      <c r="M78" s="9">
        <f t="shared" si="14"/>
        <v>71.30096033597044</v>
      </c>
      <c r="N78" s="9">
        <f t="shared" si="14"/>
        <v>93.69227900563075</v>
      </c>
    </row>
    <row r="79" spans="4:14" ht="12.75">
      <c r="D79" s="11" t="s">
        <v>18</v>
      </c>
      <c r="E79" s="69"/>
      <c r="F79" s="12">
        <f aca="true" t="shared" si="15" ref="F79:N79">STDEV(F76:F77)</f>
        <v>1401.9733146687722</v>
      </c>
      <c r="G79" s="12">
        <f t="shared" si="15"/>
        <v>1.5462159305921472</v>
      </c>
      <c r="H79" s="12">
        <f t="shared" si="15"/>
        <v>0.30909343022802094</v>
      </c>
      <c r="I79" s="12">
        <f t="shared" si="15"/>
        <v>440.76396254506204</v>
      </c>
      <c r="J79" s="12">
        <f t="shared" si="15"/>
        <v>25.75985487578929</v>
      </c>
      <c r="K79" s="12">
        <f t="shared" si="15"/>
        <v>0.4492466877172231</v>
      </c>
      <c r="L79" s="12">
        <f t="shared" si="15"/>
        <v>0.392605596502558</v>
      </c>
      <c r="M79" s="12">
        <f t="shared" si="15"/>
        <v>3.2537174165077136</v>
      </c>
      <c r="N79" s="12">
        <f t="shared" si="15"/>
        <v>0.19674888335806717</v>
      </c>
    </row>
    <row r="83" spans="1:5" ht="12.75">
      <c r="A83" s="2" t="s">
        <v>35</v>
      </c>
      <c r="B83" s="5"/>
      <c r="C83" s="5"/>
      <c r="D83" s="5"/>
      <c r="E83" s="5"/>
    </row>
    <row r="84" spans="1:14" ht="12.75">
      <c r="A84" s="7" t="s">
        <v>2</v>
      </c>
      <c r="B84" s="7" t="s">
        <v>12</v>
      </c>
      <c r="C84" s="7" t="s">
        <v>13</v>
      </c>
      <c r="D84" s="7" t="s">
        <v>15</v>
      </c>
      <c r="E84" s="7"/>
      <c r="F84" s="7" t="s">
        <v>3</v>
      </c>
      <c r="G84" s="7" t="s">
        <v>4</v>
      </c>
      <c r="H84" s="7" t="s">
        <v>5</v>
      </c>
      <c r="I84" s="7" t="s">
        <v>6</v>
      </c>
      <c r="J84" s="7" t="s">
        <v>7</v>
      </c>
      <c r="K84" s="7" t="s">
        <v>8</v>
      </c>
      <c r="L84" s="7" t="s">
        <v>9</v>
      </c>
      <c r="M84" s="7" t="s">
        <v>10</v>
      </c>
      <c r="N84" s="7" t="s">
        <v>11</v>
      </c>
    </row>
    <row r="85" spans="1:14" ht="12.75">
      <c r="A85" t="s">
        <v>0</v>
      </c>
      <c r="B85" s="4">
        <v>0.75</v>
      </c>
      <c r="C85" s="4">
        <v>10</v>
      </c>
      <c r="D85" s="4">
        <v>10</v>
      </c>
      <c r="E85" s="14" t="s">
        <v>172</v>
      </c>
      <c r="F85" s="17">
        <v>260.91125</v>
      </c>
      <c r="G85" s="17">
        <v>0.76446</v>
      </c>
      <c r="H85" s="17">
        <v>0.24406</v>
      </c>
      <c r="I85" s="17">
        <v>274.61475</v>
      </c>
      <c r="J85" s="17">
        <v>10.19151</v>
      </c>
      <c r="K85" s="17">
        <v>0.62441</v>
      </c>
      <c r="L85" s="17">
        <v>0.20182</v>
      </c>
      <c r="M85" s="17">
        <v>0.60067</v>
      </c>
      <c r="N85" s="17">
        <v>0.90965</v>
      </c>
    </row>
    <row r="86" spans="1:14" ht="12.75">
      <c r="A86" t="s">
        <v>1</v>
      </c>
      <c r="B86" s="4">
        <v>0.6518</v>
      </c>
      <c r="C86" s="4">
        <v>10</v>
      </c>
      <c r="D86" s="4">
        <v>10</v>
      </c>
      <c r="F86" s="17">
        <v>228.27911</v>
      </c>
      <c r="G86" s="17">
        <v>0.66155</v>
      </c>
      <c r="H86" s="17">
        <v>0.23106</v>
      </c>
      <c r="I86" s="17">
        <v>240.49915</v>
      </c>
      <c r="J86" s="17">
        <v>8.849</v>
      </c>
      <c r="K86" s="17">
        <v>0.55011</v>
      </c>
      <c r="L86" s="17">
        <v>0.17964</v>
      </c>
      <c r="M86" s="17">
        <v>0.53992</v>
      </c>
      <c r="N86" s="17">
        <v>0.79619</v>
      </c>
    </row>
    <row r="87" spans="5:14" ht="12.75">
      <c r="E87" s="14" t="s">
        <v>173</v>
      </c>
      <c r="F87">
        <f>+F85*C85*D85/B85</f>
        <v>34788.166666666664</v>
      </c>
      <c r="G87">
        <f>+G85*D85*C85/B85</f>
        <v>101.928</v>
      </c>
      <c r="H87">
        <f>+H85*D85*C85/B85</f>
        <v>32.541333333333334</v>
      </c>
      <c r="I87">
        <f>+I85*D85*C85/B85</f>
        <v>36615.299999999996</v>
      </c>
      <c r="J87">
        <f>+J85*D85*C85/B85</f>
        <v>1358.868</v>
      </c>
      <c r="K87">
        <f>+K85*D85*C85/B85</f>
        <v>83.25466666666667</v>
      </c>
      <c r="L87">
        <f>+L85*D85*C85/B85</f>
        <v>26.909333333333336</v>
      </c>
      <c r="M87">
        <f>+M85*D85*C85/B85</f>
        <v>80.08933333333334</v>
      </c>
      <c r="N87">
        <f>+N85*D85*C85/B85</f>
        <v>121.28666666666665</v>
      </c>
    </row>
    <row r="88" spans="6:14" ht="12.75">
      <c r="F88">
        <f>+F86*C86*D86/B86</f>
        <v>35022.876649278915</v>
      </c>
      <c r="G88">
        <f>+G86*D86*C86/B86</f>
        <v>101.49585762503835</v>
      </c>
      <c r="H88">
        <f>+H86*D86*C86/B86</f>
        <v>35.44952439398588</v>
      </c>
      <c r="I88">
        <f>+I86*D86*C86/B86</f>
        <v>36897.69100951212</v>
      </c>
      <c r="J88">
        <f>+J86*D86*C86/B86</f>
        <v>1357.6250383553238</v>
      </c>
      <c r="K88">
        <f>+K86*D86*C86/B86</f>
        <v>84.39858852408715</v>
      </c>
      <c r="L88">
        <f>+L86*D86*C86/B86</f>
        <v>27.560601411475908</v>
      </c>
      <c r="M88">
        <f>+M86*D86*C86/B86</f>
        <v>82.83522552930346</v>
      </c>
      <c r="N88">
        <f>+N86*D86*C86/B86</f>
        <v>122.15250076710646</v>
      </c>
    </row>
    <row r="89" spans="4:14" ht="12.75">
      <c r="D89" s="8" t="s">
        <v>17</v>
      </c>
      <c r="E89" s="68"/>
      <c r="F89" s="9">
        <f aca="true" t="shared" si="16" ref="F89:N89">AVERAGE(F87:F88)</f>
        <v>34905.521657972786</v>
      </c>
      <c r="G89" s="9">
        <f t="shared" si="16"/>
        <v>101.71192881251918</v>
      </c>
      <c r="H89" s="9">
        <f t="shared" si="16"/>
        <v>33.99542886365961</v>
      </c>
      <c r="I89" s="9">
        <f t="shared" si="16"/>
        <v>36756.49550475606</v>
      </c>
      <c r="J89" s="9">
        <f t="shared" si="16"/>
        <v>1358.2465191776619</v>
      </c>
      <c r="K89" s="9">
        <f t="shared" si="16"/>
        <v>83.8266275953769</v>
      </c>
      <c r="L89" s="9">
        <f t="shared" si="16"/>
        <v>27.234967372404622</v>
      </c>
      <c r="M89" s="9">
        <f t="shared" si="16"/>
        <v>81.4622794313184</v>
      </c>
      <c r="N89" s="9">
        <f t="shared" si="16"/>
        <v>121.71958371688655</v>
      </c>
    </row>
    <row r="90" spans="4:14" ht="12.75">
      <c r="D90" s="11" t="s">
        <v>18</v>
      </c>
      <c r="E90" s="69"/>
      <c r="F90" s="12">
        <f aca="true" t="shared" si="17" ref="F90:N90">STDEV(F87:F88)</f>
        <v>165.96502032046</v>
      </c>
      <c r="G90" s="12">
        <f t="shared" si="17"/>
        <v>0.30557080377509016</v>
      </c>
      <c r="H90" s="12">
        <f t="shared" si="17"/>
        <v>2.056401619973387</v>
      </c>
      <c r="I90" s="12">
        <f t="shared" si="17"/>
        <v>199.6805977728402</v>
      </c>
      <c r="J90" s="12">
        <f t="shared" si="17"/>
        <v>0.8789066078927054</v>
      </c>
      <c r="K90" s="12">
        <f t="shared" si="17"/>
        <v>0.8088749025309377</v>
      </c>
      <c r="L90" s="12">
        <f t="shared" si="17"/>
        <v>0.4605160744249764</v>
      </c>
      <c r="M90" s="12">
        <f t="shared" si="17"/>
        <v>1.9416389921784658</v>
      </c>
      <c r="N90" s="12">
        <f t="shared" si="17"/>
        <v>0.6122371638081083</v>
      </c>
    </row>
    <row r="93" spans="1:5" ht="15.75">
      <c r="A93" s="67" t="s">
        <v>26</v>
      </c>
      <c r="B93" s="3"/>
      <c r="C93" s="3"/>
      <c r="D93" s="73"/>
      <c r="E93" s="3"/>
    </row>
    <row r="94" ht="12.75">
      <c r="D94" s="73"/>
    </row>
    <row r="95" spans="1:5" ht="12.75">
      <c r="A95" s="76">
        <v>36900</v>
      </c>
      <c r="B95" s="5"/>
      <c r="C95" s="5"/>
      <c r="D95" s="72"/>
      <c r="E95" s="5"/>
    </row>
    <row r="96" spans="1:14" ht="12.75">
      <c r="A96" s="7" t="s">
        <v>2</v>
      </c>
      <c r="B96" s="7" t="s">
        <v>12</v>
      </c>
      <c r="C96" s="7" t="s">
        <v>13</v>
      </c>
      <c r="D96" s="74"/>
      <c r="E96" s="7"/>
      <c r="F96" s="7" t="s">
        <v>3</v>
      </c>
      <c r="G96" s="7" t="s">
        <v>4</v>
      </c>
      <c r="H96" s="7" t="s">
        <v>5</v>
      </c>
      <c r="I96" s="7" t="s">
        <v>6</v>
      </c>
      <c r="J96" s="7" t="s">
        <v>7</v>
      </c>
      <c r="K96" s="7" t="s">
        <v>8</v>
      </c>
      <c r="L96" s="7" t="s">
        <v>9</v>
      </c>
      <c r="M96" s="7" t="s">
        <v>10</v>
      </c>
      <c r="N96" s="7" t="s">
        <v>11</v>
      </c>
    </row>
    <row r="97" spans="1:14" ht="12.75">
      <c r="A97" t="s">
        <v>19</v>
      </c>
      <c r="B97" s="4">
        <v>0.5377</v>
      </c>
      <c r="C97" s="4">
        <v>12</v>
      </c>
      <c r="D97" s="73"/>
      <c r="E97" s="14" t="s">
        <v>172</v>
      </c>
      <c r="F97">
        <v>92.48112</v>
      </c>
      <c r="G97">
        <v>0.18562</v>
      </c>
      <c r="H97">
        <v>0.74825</v>
      </c>
      <c r="I97">
        <v>206.04263</v>
      </c>
      <c r="J97">
        <v>43.12164</v>
      </c>
      <c r="K97">
        <v>0.30609</v>
      </c>
      <c r="L97">
        <v>0.93237</v>
      </c>
      <c r="M97">
        <v>0.43836</v>
      </c>
      <c r="N97">
        <v>1.40398</v>
      </c>
    </row>
    <row r="98" spans="1:14" ht="12.75">
      <c r="A98" t="s">
        <v>20</v>
      </c>
      <c r="B98" s="4">
        <v>0.5202</v>
      </c>
      <c r="C98" s="4">
        <v>12</v>
      </c>
      <c r="D98" s="73"/>
      <c r="F98">
        <v>88.91957</v>
      </c>
      <c r="G98">
        <v>0.17479</v>
      </c>
      <c r="H98">
        <v>0.71363</v>
      </c>
      <c r="I98">
        <v>196.99487</v>
      </c>
      <c r="J98">
        <v>41.80683</v>
      </c>
      <c r="K98">
        <v>0.29046</v>
      </c>
      <c r="L98">
        <v>0.8959</v>
      </c>
      <c r="M98">
        <v>0.4218</v>
      </c>
      <c r="N98">
        <v>1.29333</v>
      </c>
    </row>
    <row r="99" spans="4:14" ht="12.75">
      <c r="D99" s="73"/>
      <c r="E99" s="14" t="s">
        <v>173</v>
      </c>
      <c r="F99">
        <f>+F97*C97/B97</f>
        <v>2063.9267993304816</v>
      </c>
      <c r="G99">
        <f>+G97*C97/B97</f>
        <v>4.142533010972662</v>
      </c>
      <c r="H99">
        <f>+H97*C97/B97</f>
        <v>16.69890273386647</v>
      </c>
      <c r="I99">
        <f>+I97*C97/B97</f>
        <v>4598.310507718059</v>
      </c>
      <c r="J99">
        <f>+J97*C97/B97</f>
        <v>962.3575971731449</v>
      </c>
      <c r="K99">
        <f>+K97*C97/B97</f>
        <v>6.831095406360424</v>
      </c>
      <c r="L99">
        <f>+L97*C97/B97</f>
        <v>20.807959828900877</v>
      </c>
      <c r="M99">
        <f>+M97*C97/B97</f>
        <v>9.783001673795798</v>
      </c>
      <c r="N99">
        <f>+N97*C97/B97</f>
        <v>31.333010972661338</v>
      </c>
    </row>
    <row r="100" spans="4:14" ht="12.75">
      <c r="D100" s="73"/>
      <c r="F100">
        <f>+F98*C98/B98</f>
        <v>2051.2011534025373</v>
      </c>
      <c r="G100">
        <f>+G98*C98/B98</f>
        <v>4.032064590542099</v>
      </c>
      <c r="H100">
        <f>+H98*C98/B98</f>
        <v>16.462053056516723</v>
      </c>
      <c r="I100">
        <f>+I98*C98/B98</f>
        <v>4544.287658592849</v>
      </c>
      <c r="J100">
        <f>+J98*C98/B98</f>
        <v>964.4020761245675</v>
      </c>
      <c r="K100">
        <f>+K98*C98/B98</f>
        <v>6.700346020761246</v>
      </c>
      <c r="L100">
        <f>+L98*C98/B98</f>
        <v>20.666666666666668</v>
      </c>
      <c r="M100">
        <f>+M98*C98/B98</f>
        <v>9.730103806228374</v>
      </c>
      <c r="N100">
        <f>+N98*C98/B98</f>
        <v>29.83460207612457</v>
      </c>
    </row>
    <row r="101" spans="3:14" ht="12.75">
      <c r="C101"/>
      <c r="D101" s="78" t="s">
        <v>17</v>
      </c>
      <c r="E101" s="49"/>
      <c r="F101" s="9">
        <f>AVERAGE(F99:F100)</f>
        <v>2057.5639763665095</v>
      </c>
      <c r="G101" s="9">
        <f>AVERAGE(G99:G100)</f>
        <v>4.087298800757381</v>
      </c>
      <c r="H101" s="9">
        <f aca="true" t="shared" si="18" ref="H101:N101">AVERAGE(H99:H100)</f>
        <v>16.580477895191596</v>
      </c>
      <c r="I101" s="9">
        <f t="shared" si="18"/>
        <v>4571.299083155454</v>
      </c>
      <c r="J101" s="9">
        <f t="shared" si="18"/>
        <v>963.3798366488562</v>
      </c>
      <c r="K101" s="9">
        <f t="shared" si="18"/>
        <v>6.765720713560835</v>
      </c>
      <c r="L101" s="9">
        <f t="shared" si="18"/>
        <v>20.737313247783774</v>
      </c>
      <c r="M101" s="9">
        <f t="shared" si="18"/>
        <v>9.756552740012086</v>
      </c>
      <c r="N101" s="10">
        <f t="shared" si="18"/>
        <v>30.583806524392955</v>
      </c>
    </row>
    <row r="102" spans="3:14" ht="12.75">
      <c r="C102"/>
      <c r="D102" s="79" t="s">
        <v>18</v>
      </c>
      <c r="E102" s="20"/>
      <c r="F102" s="12">
        <f>STDEVP(F99:F100)</f>
        <v>6.362822964008945</v>
      </c>
      <c r="G102" s="12">
        <f>STDEVP(G99:G100)</f>
        <v>0.05523421021525542</v>
      </c>
      <c r="H102" s="12">
        <f aca="true" t="shared" si="19" ref="H102:N102">STDEVP(H99:H100)</f>
        <v>0.1184248386746656</v>
      </c>
      <c r="I102" s="12">
        <f t="shared" si="19"/>
        <v>27.011424562558204</v>
      </c>
      <c r="J102" s="12">
        <f t="shared" si="19"/>
        <v>1.0222394757138673</v>
      </c>
      <c r="K102" s="12">
        <f t="shared" si="19"/>
        <v>0.06537469279957</v>
      </c>
      <c r="L102" s="12">
        <f t="shared" si="19"/>
        <v>0.07064658111660199</v>
      </c>
      <c r="M102" s="12">
        <f t="shared" si="19"/>
        <v>0.026448933783600068</v>
      </c>
      <c r="N102" s="13">
        <f t="shared" si="19"/>
        <v>0.7492044482682427</v>
      </c>
    </row>
    <row r="103" ht="12.75">
      <c r="D103" s="73"/>
    </row>
    <row r="104" spans="2:5" ht="12.75">
      <c r="B104"/>
      <c r="C104"/>
      <c r="D104" s="75"/>
      <c r="E104"/>
    </row>
    <row r="105" spans="1:5" ht="12.75">
      <c r="A105" s="76">
        <v>36927</v>
      </c>
      <c r="B105" s="5"/>
      <c r="C105" s="5"/>
      <c r="D105" s="72"/>
      <c r="E105" s="5"/>
    </row>
    <row r="106" spans="1:14" ht="12.75">
      <c r="A106" s="7" t="s">
        <v>2</v>
      </c>
      <c r="B106" s="7" t="s">
        <v>12</v>
      </c>
      <c r="C106" s="7" t="s">
        <v>13</v>
      </c>
      <c r="D106" s="74"/>
      <c r="E106" s="7"/>
      <c r="F106" s="7" t="s">
        <v>3</v>
      </c>
      <c r="G106" s="7" t="s">
        <v>4</v>
      </c>
      <c r="H106" s="7" t="s">
        <v>5</v>
      </c>
      <c r="I106" s="7" t="s">
        <v>6</v>
      </c>
      <c r="J106" s="7" t="s">
        <v>7</v>
      </c>
      <c r="K106" s="7" t="s">
        <v>8</v>
      </c>
      <c r="L106" s="7" t="s">
        <v>9</v>
      </c>
      <c r="M106" s="7" t="s">
        <v>10</v>
      </c>
      <c r="N106" s="7" t="s">
        <v>11</v>
      </c>
    </row>
    <row r="107" spans="1:14" ht="12.75">
      <c r="A107" t="s">
        <v>19</v>
      </c>
      <c r="B107" s="4">
        <v>0.5451</v>
      </c>
      <c r="C107" s="4">
        <v>12</v>
      </c>
      <c r="D107" s="73"/>
      <c r="E107" s="14" t="s">
        <v>172</v>
      </c>
      <c r="F107">
        <v>101.34058</v>
      </c>
      <c r="G107">
        <v>0.23396</v>
      </c>
      <c r="H107">
        <v>0.98597</v>
      </c>
      <c r="I107">
        <v>273.75793</v>
      </c>
      <c r="J107">
        <v>18.98625</v>
      </c>
      <c r="K107">
        <v>0.46541</v>
      </c>
      <c r="L107">
        <v>0.95027</v>
      </c>
      <c r="M107">
        <v>0.69176</v>
      </c>
      <c r="N107">
        <v>1.65995</v>
      </c>
    </row>
    <row r="108" spans="1:14" ht="12.75">
      <c r="A108" t="s">
        <v>20</v>
      </c>
      <c r="B108" s="4">
        <v>0.514</v>
      </c>
      <c r="C108" s="4">
        <v>12</v>
      </c>
      <c r="D108" s="73"/>
      <c r="F108">
        <v>91.98961</v>
      </c>
      <c r="G108">
        <v>0.20726</v>
      </c>
      <c r="H108">
        <v>0.92753</v>
      </c>
      <c r="I108">
        <v>254.01334</v>
      </c>
      <c r="J108">
        <v>17.84705</v>
      </c>
      <c r="K108">
        <v>0.43749</v>
      </c>
      <c r="L108">
        <v>0.90339</v>
      </c>
      <c r="M108">
        <v>0.64096</v>
      </c>
      <c r="N108">
        <v>1.55248</v>
      </c>
    </row>
    <row r="109" spans="4:14" ht="12.75">
      <c r="D109" s="73"/>
      <c r="E109" s="14" t="s">
        <v>173</v>
      </c>
      <c r="F109">
        <f>+F107*C107/B107</f>
        <v>2230.942872867364</v>
      </c>
      <c r="G109">
        <f>+G107*C107/B107</f>
        <v>5.1504678040726475</v>
      </c>
      <c r="H109">
        <f>+H107*C107/B107</f>
        <v>21.70544854155201</v>
      </c>
      <c r="I109">
        <f>+I107*C107/B107</f>
        <v>6026.591744634012</v>
      </c>
      <c r="J109">
        <f>+J107*C107/B107</f>
        <v>417.96917996697846</v>
      </c>
      <c r="K109">
        <f>+K107*C107/B107</f>
        <v>10.245679691799669</v>
      </c>
      <c r="L109">
        <f>+L107*C107/B107</f>
        <v>20.919537699504676</v>
      </c>
      <c r="M109">
        <f>+M107*C107/B107</f>
        <v>15.22861860209136</v>
      </c>
      <c r="N109">
        <f>+N107*C107/B107</f>
        <v>36.54265272427077</v>
      </c>
    </row>
    <row r="110" spans="4:14" ht="12.75">
      <c r="D110" s="73"/>
      <c r="F110">
        <f>+F108*C108/B108</f>
        <v>2147.6173540856034</v>
      </c>
      <c r="G110">
        <f>+G108*C108/B108</f>
        <v>4.83875486381323</v>
      </c>
      <c r="H110">
        <f>+H108*C108/B108</f>
        <v>21.654396887159532</v>
      </c>
      <c r="I110">
        <f>+I108*C108/B108</f>
        <v>5930.272529182879</v>
      </c>
      <c r="J110">
        <f>+J108*C108/B108</f>
        <v>416.6626459143969</v>
      </c>
      <c r="K110">
        <f>+K108*C108/B108</f>
        <v>10.213774319066149</v>
      </c>
      <c r="L110">
        <f>+L108*C108/B108</f>
        <v>21.090817120622567</v>
      </c>
      <c r="M110">
        <f>+M108*C108/B108</f>
        <v>14.964046692607003</v>
      </c>
      <c r="N110">
        <f>+N108*C108/B108</f>
        <v>36.24466926070039</v>
      </c>
    </row>
    <row r="111" spans="3:14" ht="12.75">
      <c r="C111"/>
      <c r="D111" s="78" t="s">
        <v>17</v>
      </c>
      <c r="E111" s="49"/>
      <c r="F111" s="9">
        <f aca="true" t="shared" si="20" ref="F111:N111">AVERAGE(F109:F110)</f>
        <v>2189.2801134764836</v>
      </c>
      <c r="G111" s="9">
        <f t="shared" si="20"/>
        <v>4.994611333942938</v>
      </c>
      <c r="H111" s="9">
        <f t="shared" si="20"/>
        <v>21.67992271435577</v>
      </c>
      <c r="I111" s="9">
        <f t="shared" si="20"/>
        <v>5978.4321369084455</v>
      </c>
      <c r="J111" s="9">
        <f t="shared" si="20"/>
        <v>417.31591294068767</v>
      </c>
      <c r="K111" s="9">
        <f t="shared" si="20"/>
        <v>10.22972700543291</v>
      </c>
      <c r="L111" s="9">
        <f t="shared" si="20"/>
        <v>21.005177410063624</v>
      </c>
      <c r="M111" s="9">
        <f t="shared" si="20"/>
        <v>15.096332647349183</v>
      </c>
      <c r="N111" s="10">
        <f t="shared" si="20"/>
        <v>36.39366099248558</v>
      </c>
    </row>
    <row r="112" spans="3:14" ht="12.75">
      <c r="C112"/>
      <c r="D112" s="79" t="s">
        <v>18</v>
      </c>
      <c r="E112" s="20"/>
      <c r="F112" s="12">
        <f aca="true" t="shared" si="21" ref="F112:N112">STDEVP(F109:F110)</f>
        <v>41.66275939087389</v>
      </c>
      <c r="G112" s="12">
        <f t="shared" si="21"/>
        <v>0.15585647012972173</v>
      </c>
      <c r="H112" s="12">
        <f t="shared" si="21"/>
        <v>0.02552582719729883</v>
      </c>
      <c r="I112" s="12">
        <f t="shared" si="21"/>
        <v>48.15960772557248</v>
      </c>
      <c r="J112" s="12">
        <f t="shared" si="21"/>
        <v>0.6532670262914395</v>
      </c>
      <c r="K112" s="12">
        <f t="shared" si="21"/>
        <v>0.015952686366304345</v>
      </c>
      <c r="L112" s="12">
        <f t="shared" si="21"/>
        <v>0.08563971055840355</v>
      </c>
      <c r="M112" s="12">
        <f t="shared" si="21"/>
        <v>0.13228595474207316</v>
      </c>
      <c r="N112" s="13">
        <f t="shared" si="21"/>
        <v>0.14899173178619543</v>
      </c>
    </row>
    <row r="113" ht="12.75">
      <c r="D113" s="73"/>
    </row>
    <row r="114" spans="2:5" ht="12.75">
      <c r="B114"/>
      <c r="C114"/>
      <c r="D114" s="75"/>
      <c r="E114"/>
    </row>
    <row r="115" spans="1:5" ht="12.75">
      <c r="A115" s="76">
        <v>36955</v>
      </c>
      <c r="B115" s="5"/>
      <c r="C115" s="5"/>
      <c r="D115" s="72"/>
      <c r="E115" s="5"/>
    </row>
    <row r="116" spans="1:14" ht="12.75">
      <c r="A116" s="7" t="s">
        <v>2</v>
      </c>
      <c r="B116" s="7" t="s">
        <v>12</v>
      </c>
      <c r="C116" s="7" t="s">
        <v>13</v>
      </c>
      <c r="D116" s="74"/>
      <c r="E116" s="7"/>
      <c r="F116" s="7" t="s">
        <v>3</v>
      </c>
      <c r="G116" s="7" t="s">
        <v>4</v>
      </c>
      <c r="H116" s="7" t="s">
        <v>5</v>
      </c>
      <c r="I116" s="7" t="s">
        <v>6</v>
      </c>
      <c r="J116" s="7" t="s">
        <v>7</v>
      </c>
      <c r="K116" s="7" t="s">
        <v>8</v>
      </c>
      <c r="L116" s="7" t="s">
        <v>9</v>
      </c>
      <c r="M116" s="7" t="s">
        <v>10</v>
      </c>
      <c r="N116" s="7" t="s">
        <v>11</v>
      </c>
    </row>
    <row r="117" spans="1:14" ht="12.75">
      <c r="A117" t="s">
        <v>19</v>
      </c>
      <c r="B117" s="4">
        <v>0.4101</v>
      </c>
      <c r="C117" s="4">
        <v>12</v>
      </c>
      <c r="D117" s="73"/>
      <c r="E117" s="14" t="s">
        <v>172</v>
      </c>
      <c r="F117">
        <v>83.65668</v>
      </c>
      <c r="G117">
        <v>0.1677</v>
      </c>
      <c r="H117">
        <v>0.68874</v>
      </c>
      <c r="I117">
        <v>186.94264</v>
      </c>
      <c r="J117">
        <v>32.70776</v>
      </c>
      <c r="K117">
        <v>0.2986</v>
      </c>
      <c r="L117">
        <v>0.78244</v>
      </c>
      <c r="M117">
        <v>0.4104</v>
      </c>
      <c r="N117">
        <v>1.46526</v>
      </c>
    </row>
    <row r="118" spans="1:14" ht="12.75">
      <c r="A118" t="s">
        <v>20</v>
      </c>
      <c r="B118" s="4">
        <v>0.3916</v>
      </c>
      <c r="C118" s="4">
        <v>12</v>
      </c>
      <c r="D118" s="73"/>
      <c r="F118">
        <v>74.91791</v>
      </c>
      <c r="G118">
        <v>0.15709</v>
      </c>
      <c r="H118">
        <v>0.66112</v>
      </c>
      <c r="I118">
        <v>177.82477</v>
      </c>
      <c r="J118">
        <v>31.03076</v>
      </c>
      <c r="K118">
        <v>0.28381</v>
      </c>
      <c r="L118">
        <v>0.74655</v>
      </c>
      <c r="M118">
        <v>0.38995</v>
      </c>
      <c r="N118">
        <v>1.39776</v>
      </c>
    </row>
    <row r="119" spans="4:14" ht="12.75">
      <c r="D119" s="73"/>
      <c r="E119" s="14" t="s">
        <v>173</v>
      </c>
      <c r="F119">
        <f>+F117*C117/B117</f>
        <v>2447.8911485003655</v>
      </c>
      <c r="G119">
        <f>+G117*C117/B117</f>
        <v>4.907095830285296</v>
      </c>
      <c r="H119">
        <f>+H117*C117/B117</f>
        <v>20.15332845647403</v>
      </c>
      <c r="I119">
        <f>+I117*C117/B117</f>
        <v>5470.157717629847</v>
      </c>
      <c r="J119">
        <f>+J117*C117/B117</f>
        <v>957.0668617410387</v>
      </c>
      <c r="K119">
        <f>+K117*C117/B117</f>
        <v>8.737381126554498</v>
      </c>
      <c r="L119">
        <f>+L117*C117/B117</f>
        <v>22.895098756400877</v>
      </c>
      <c r="M119">
        <f>+M117*C117/B117</f>
        <v>12.008778346744695</v>
      </c>
      <c r="N119">
        <f>+N117*C117/B117</f>
        <v>42.87520117044623</v>
      </c>
    </row>
    <row r="120" spans="4:14" ht="12.75">
      <c r="D120" s="73"/>
      <c r="F120">
        <f>+F118*C118/B118</f>
        <v>2295.748008171604</v>
      </c>
      <c r="G120">
        <f>+G118*C118/B118</f>
        <v>4.813789581205311</v>
      </c>
      <c r="H120">
        <f>+H118*C118/B118</f>
        <v>20.25903983656793</v>
      </c>
      <c r="I120">
        <f>+I118*C118/B118</f>
        <v>5449.175791624107</v>
      </c>
      <c r="J120">
        <f>+J118*C118/B118</f>
        <v>950.8915219611849</v>
      </c>
      <c r="K120">
        <f>+K118*C118/B118</f>
        <v>8.696935648621041</v>
      </c>
      <c r="L120">
        <f>+L118*C118/B118</f>
        <v>22.87691521961185</v>
      </c>
      <c r="M120">
        <f>+M118*C118/B118</f>
        <v>11.949438202247192</v>
      </c>
      <c r="N120">
        <f>+N118*C118/B118</f>
        <v>42.83227783452502</v>
      </c>
    </row>
    <row r="121" spans="3:14" ht="12.75">
      <c r="C121"/>
      <c r="D121" s="78" t="s">
        <v>17</v>
      </c>
      <c r="E121" s="49"/>
      <c r="F121" s="9">
        <f aca="true" t="shared" si="22" ref="F121:N121">AVERAGE(F119:F120)</f>
        <v>2371.8195783359847</v>
      </c>
      <c r="G121" s="9">
        <f t="shared" si="22"/>
        <v>4.860442705745303</v>
      </c>
      <c r="H121" s="9">
        <f t="shared" si="22"/>
        <v>20.20618414652098</v>
      </c>
      <c r="I121" s="9">
        <f t="shared" si="22"/>
        <v>5459.666754626976</v>
      </c>
      <c r="J121" s="9">
        <f t="shared" si="22"/>
        <v>953.9791918511119</v>
      </c>
      <c r="K121" s="9">
        <f t="shared" si="22"/>
        <v>8.71715838758777</v>
      </c>
      <c r="L121" s="9">
        <f t="shared" si="22"/>
        <v>22.886006988006365</v>
      </c>
      <c r="M121" s="9">
        <f t="shared" si="22"/>
        <v>11.979108274495943</v>
      </c>
      <c r="N121" s="10">
        <f t="shared" si="22"/>
        <v>42.853739502485624</v>
      </c>
    </row>
    <row r="122" spans="3:14" ht="12.75">
      <c r="C122"/>
      <c r="D122" s="79" t="s">
        <v>18</v>
      </c>
      <c r="E122" s="20"/>
      <c r="F122" s="12">
        <f aca="true" t="shared" si="23" ref="F122:N122">STDEVP(F119:F120)</f>
        <v>76.07157016438113</v>
      </c>
      <c r="G122" s="12">
        <f t="shared" si="23"/>
        <v>0.04665312454002933</v>
      </c>
      <c r="H122" s="12">
        <f t="shared" si="23"/>
        <v>0.05285569004697549</v>
      </c>
      <c r="I122" s="12">
        <f t="shared" si="23"/>
        <v>10.490963003038882</v>
      </c>
      <c r="J122" s="12">
        <f t="shared" si="23"/>
        <v>3.0876698899137947</v>
      </c>
      <c r="K122" s="12">
        <f t="shared" si="23"/>
        <v>0.02022273896691262</v>
      </c>
      <c r="L122" s="12">
        <f t="shared" si="23"/>
        <v>0.009091768390909593</v>
      </c>
      <c r="M122" s="12">
        <f t="shared" si="23"/>
        <v>0.029670072249338895</v>
      </c>
      <c r="N122" s="13">
        <f t="shared" si="23"/>
        <v>0.021461667965662838</v>
      </c>
    </row>
    <row r="123" ht="12.75">
      <c r="D123" s="73"/>
    </row>
    <row r="124" spans="2:5" ht="12.75">
      <c r="B124"/>
      <c r="C124"/>
      <c r="D124" s="75"/>
      <c r="E124"/>
    </row>
    <row r="125" spans="1:5" ht="12.75">
      <c r="A125" s="76">
        <v>36991</v>
      </c>
      <c r="B125" s="5"/>
      <c r="C125" s="5"/>
      <c r="D125" s="72"/>
      <c r="E125" s="5"/>
    </row>
    <row r="126" spans="1:14" ht="12.75">
      <c r="A126" s="7" t="s">
        <v>2</v>
      </c>
      <c r="B126" s="7" t="s">
        <v>12</v>
      </c>
      <c r="C126" s="7" t="s">
        <v>13</v>
      </c>
      <c r="D126" s="74"/>
      <c r="E126" s="7"/>
      <c r="F126" s="7" t="s">
        <v>3</v>
      </c>
      <c r="G126" s="7" t="s">
        <v>4</v>
      </c>
      <c r="H126" s="7" t="s">
        <v>5</v>
      </c>
      <c r="I126" s="7" t="s">
        <v>6</v>
      </c>
      <c r="J126" s="7" t="s">
        <v>7</v>
      </c>
      <c r="K126" s="7" t="s">
        <v>8</v>
      </c>
      <c r="L126" s="7" t="s">
        <v>9</v>
      </c>
      <c r="M126" s="7" t="s">
        <v>10</v>
      </c>
      <c r="N126" s="7" t="s">
        <v>11</v>
      </c>
    </row>
    <row r="127" spans="1:14" ht="12.75">
      <c r="A127" t="s">
        <v>19</v>
      </c>
      <c r="B127" s="4">
        <v>0.5134</v>
      </c>
      <c r="C127" s="4">
        <v>12</v>
      </c>
      <c r="D127" s="73"/>
      <c r="E127" s="14" t="s">
        <v>172</v>
      </c>
      <c r="F127">
        <v>93.70329</v>
      </c>
      <c r="G127">
        <v>0.20227</v>
      </c>
      <c r="H127">
        <v>0.76159</v>
      </c>
      <c r="I127">
        <v>222.15489</v>
      </c>
      <c r="J127">
        <v>48.07516</v>
      </c>
      <c r="K127">
        <v>0.3236</v>
      </c>
      <c r="L127">
        <v>0.89682</v>
      </c>
      <c r="M127">
        <v>0.45733</v>
      </c>
      <c r="N127">
        <v>1.60032</v>
      </c>
    </row>
    <row r="128" spans="1:14" ht="12.75">
      <c r="A128" t="s">
        <v>20</v>
      </c>
      <c r="B128" s="4">
        <v>0.5309</v>
      </c>
      <c r="C128" s="4">
        <v>12</v>
      </c>
      <c r="D128" s="73"/>
      <c r="F128">
        <v>100.01136</v>
      </c>
      <c r="G128">
        <v>0.21081</v>
      </c>
      <c r="H128">
        <v>0.79467</v>
      </c>
      <c r="I128">
        <v>230.5687</v>
      </c>
      <c r="J128">
        <v>50.93735</v>
      </c>
      <c r="K128">
        <v>0.33003</v>
      </c>
      <c r="L128">
        <v>0.92697</v>
      </c>
      <c r="M128">
        <v>0.48355</v>
      </c>
      <c r="N128">
        <v>1.69638</v>
      </c>
    </row>
    <row r="129" spans="4:14" ht="12.75">
      <c r="D129" s="73"/>
      <c r="E129" s="14" t="s">
        <v>173</v>
      </c>
      <c r="F129">
        <f>+F127*C127/B127</f>
        <v>2190.1820802493185</v>
      </c>
      <c r="G129">
        <f>+G127*C127/B127</f>
        <v>4.727775613556682</v>
      </c>
      <c r="H129">
        <f>+H127*C127/B127</f>
        <v>17.8010907674328</v>
      </c>
      <c r="I129">
        <f>+I127*C127/B127</f>
        <v>5192.5568367744445</v>
      </c>
      <c r="J129">
        <f>+J127*C127/B127</f>
        <v>1123.6889754577328</v>
      </c>
      <c r="K129">
        <f>+K127*C127/B127</f>
        <v>7.563693026879626</v>
      </c>
      <c r="L129">
        <f>+L127*C127/B127</f>
        <v>20.961901051811452</v>
      </c>
      <c r="M129">
        <f>+M127*C127/B127</f>
        <v>10.689442929489678</v>
      </c>
      <c r="N129">
        <f>+N127*C127/B127</f>
        <v>37.40522010128555</v>
      </c>
    </row>
    <row r="130" spans="4:14" ht="12.75">
      <c r="D130" s="73"/>
      <c r="F130">
        <f>+F128*C128/B128</f>
        <v>2260.569448106988</v>
      </c>
      <c r="G130">
        <f>+G128*C128/B128</f>
        <v>4.764965153512903</v>
      </c>
      <c r="H130">
        <f>+H128*C128/B128</f>
        <v>17.962026747033338</v>
      </c>
      <c r="I130">
        <f>+I128*C128/B128</f>
        <v>5211.573554341683</v>
      </c>
      <c r="J130">
        <f>+J128*C128/B128</f>
        <v>1151.3433791674513</v>
      </c>
      <c r="K130">
        <f>+K128*C128/B128</f>
        <v>7.459709926539837</v>
      </c>
      <c r="L130">
        <f>+L128*C128/B128</f>
        <v>20.952420418157843</v>
      </c>
      <c r="M130">
        <f>+M128*C128/B128</f>
        <v>10.929741947636089</v>
      </c>
      <c r="N130">
        <f>+N128*C128/B128</f>
        <v>38.343492183085324</v>
      </c>
    </row>
    <row r="131" spans="3:14" ht="12.75">
      <c r="C131"/>
      <c r="D131" s="78" t="s">
        <v>17</v>
      </c>
      <c r="E131" s="49"/>
      <c r="F131" s="9">
        <f aca="true" t="shared" si="24" ref="F131:N131">AVERAGE(F129:F130)</f>
        <v>2225.375764178153</v>
      </c>
      <c r="G131" s="9">
        <f t="shared" si="24"/>
        <v>4.746370383534792</v>
      </c>
      <c r="H131" s="9">
        <f t="shared" si="24"/>
        <v>17.88155875723307</v>
      </c>
      <c r="I131" s="9">
        <f t="shared" si="24"/>
        <v>5202.065195558063</v>
      </c>
      <c r="J131" s="9">
        <f t="shared" si="24"/>
        <v>1137.516177312592</v>
      </c>
      <c r="K131" s="9">
        <f t="shared" si="24"/>
        <v>7.511701476709732</v>
      </c>
      <c r="L131" s="9">
        <f t="shared" si="24"/>
        <v>20.957160734984647</v>
      </c>
      <c r="M131" s="9">
        <f t="shared" si="24"/>
        <v>10.809592438562884</v>
      </c>
      <c r="N131" s="10">
        <f t="shared" si="24"/>
        <v>37.874356142185434</v>
      </c>
    </row>
    <row r="132" spans="3:14" ht="12.75">
      <c r="C132"/>
      <c r="D132" s="79" t="s">
        <v>18</v>
      </c>
      <c r="E132" s="20"/>
      <c r="F132" s="12">
        <f aca="true" t="shared" si="25" ref="F132:N132">STDEVP(F129:F130)</f>
        <v>35.19368392884235</v>
      </c>
      <c r="G132" s="12">
        <f t="shared" si="25"/>
        <v>0.018594769978180343</v>
      </c>
      <c r="H132" s="12">
        <f t="shared" si="25"/>
        <v>0.08046798980041588</v>
      </c>
      <c r="I132" s="12">
        <f t="shared" si="25"/>
        <v>9.508358783747763</v>
      </c>
      <c r="J132" s="12">
        <f t="shared" si="25"/>
        <v>13.827201854869825</v>
      </c>
      <c r="K132" s="12">
        <f t="shared" si="25"/>
        <v>0.051991550169871316</v>
      </c>
      <c r="L132" s="12">
        <f t="shared" si="25"/>
        <v>0.004740316824485761</v>
      </c>
      <c r="M132" s="12">
        <f t="shared" si="25"/>
        <v>0.12014950907307495</v>
      </c>
      <c r="N132" s="13">
        <f t="shared" si="25"/>
        <v>0.4691360408999965</v>
      </c>
    </row>
    <row r="133" ht="12.75">
      <c r="D133" s="73"/>
    </row>
    <row r="134" spans="2:5" ht="12.75">
      <c r="B134"/>
      <c r="C134"/>
      <c r="D134" s="75"/>
      <c r="E134"/>
    </row>
    <row r="135" spans="1:5" ht="12.75">
      <c r="A135" s="76">
        <v>37019</v>
      </c>
      <c r="B135" s="5"/>
      <c r="C135" s="5"/>
      <c r="D135" s="72"/>
      <c r="E135" s="5"/>
    </row>
    <row r="136" spans="1:14" ht="12.75">
      <c r="A136" s="7" t="s">
        <v>2</v>
      </c>
      <c r="B136" s="7" t="s">
        <v>12</v>
      </c>
      <c r="C136" s="7" t="s">
        <v>13</v>
      </c>
      <c r="D136" s="74"/>
      <c r="E136" s="7"/>
      <c r="F136" s="7" t="s">
        <v>3</v>
      </c>
      <c r="G136" s="7" t="s">
        <v>4</v>
      </c>
      <c r="H136" s="7" t="s">
        <v>5</v>
      </c>
      <c r="I136" s="7" t="s">
        <v>6</v>
      </c>
      <c r="J136" s="7" t="s">
        <v>7</v>
      </c>
      <c r="K136" s="7" t="s">
        <v>8</v>
      </c>
      <c r="L136" s="7" t="s">
        <v>9</v>
      </c>
      <c r="M136" s="7" t="s">
        <v>10</v>
      </c>
      <c r="N136" s="7" t="s">
        <v>11</v>
      </c>
    </row>
    <row r="137" spans="1:14" ht="12.75">
      <c r="A137" t="s">
        <v>19</v>
      </c>
      <c r="B137" s="4">
        <v>0.5343</v>
      </c>
      <c r="C137" s="4">
        <v>12</v>
      </c>
      <c r="D137" s="73"/>
      <c r="E137" s="14" t="s">
        <v>172</v>
      </c>
      <c r="F137">
        <v>96.57822</v>
      </c>
      <c r="G137">
        <v>0.19735</v>
      </c>
      <c r="H137">
        <v>0.81091</v>
      </c>
      <c r="I137">
        <v>207.14227</v>
      </c>
      <c r="J137">
        <v>25.17608</v>
      </c>
      <c r="K137">
        <v>0.31523</v>
      </c>
      <c r="L137">
        <v>0.90677</v>
      </c>
      <c r="M137">
        <v>0.46644</v>
      </c>
      <c r="N137">
        <v>1.74967</v>
      </c>
    </row>
    <row r="138" spans="1:14" ht="12.75">
      <c r="A138" t="s">
        <v>20</v>
      </c>
      <c r="B138" s="4">
        <v>0.5458</v>
      </c>
      <c r="C138" s="4">
        <v>12</v>
      </c>
      <c r="D138" s="73"/>
      <c r="F138">
        <v>93.79162</v>
      </c>
      <c r="G138">
        <v>0.18441</v>
      </c>
      <c r="H138">
        <v>0.79256</v>
      </c>
      <c r="I138">
        <v>201.1163</v>
      </c>
      <c r="J138">
        <v>25.43877</v>
      </c>
      <c r="K138">
        <v>0.30452</v>
      </c>
      <c r="L138">
        <v>0.91764</v>
      </c>
      <c r="M138">
        <v>0.45571</v>
      </c>
      <c r="N138">
        <v>1.71962</v>
      </c>
    </row>
    <row r="139" spans="4:14" ht="12.75">
      <c r="D139" s="73"/>
      <c r="E139" s="14" t="s">
        <v>173</v>
      </c>
      <c r="F139">
        <f>+F137*C137/B137</f>
        <v>2169.0784952274007</v>
      </c>
      <c r="G139">
        <f>+G137*C137/B137</f>
        <v>4.4323413812464905</v>
      </c>
      <c r="H139">
        <f>+H137*C137/B137</f>
        <v>18.21246490735542</v>
      </c>
      <c r="I139">
        <f>+I137*C137/B137</f>
        <v>4652.268837731611</v>
      </c>
      <c r="J139">
        <f>+J137*C137/B137</f>
        <v>565.4369455362156</v>
      </c>
      <c r="K139">
        <f>+K137*C137/B137</f>
        <v>7.079842784952274</v>
      </c>
      <c r="L139">
        <f>+L137*C137/B137</f>
        <v>20.365412689500282</v>
      </c>
      <c r="M139">
        <f>+M137*C137/B137</f>
        <v>10.475912408759125</v>
      </c>
      <c r="N139">
        <f>+N137*C137/B137</f>
        <v>39.29635036496351</v>
      </c>
    </row>
    <row r="140" spans="4:14" ht="12.75">
      <c r="D140" s="73"/>
      <c r="F140">
        <f>+F138*C138/B138</f>
        <v>2062.1096372297548</v>
      </c>
      <c r="G140">
        <f>+G138*C138/B138</f>
        <v>4.0544521802858196</v>
      </c>
      <c r="H140">
        <f>+H138*C138/B138</f>
        <v>17.425283986808356</v>
      </c>
      <c r="I140">
        <f>+I138*C138/B138</f>
        <v>4421.75815316966</v>
      </c>
      <c r="J140">
        <f>+J138*C138/B138</f>
        <v>559.29871747893</v>
      </c>
      <c r="K140">
        <f>+K138*C138/B138</f>
        <v>6.6951997068523275</v>
      </c>
      <c r="L140">
        <f>+L138*C138/B138</f>
        <v>20.17530230853793</v>
      </c>
      <c r="M140">
        <f>+M138*C138/B138</f>
        <v>10.019274459508978</v>
      </c>
      <c r="N140">
        <f>+N138*C138/B138</f>
        <v>37.80769512641994</v>
      </c>
    </row>
    <row r="141" spans="3:14" ht="12.75">
      <c r="C141"/>
      <c r="D141" s="78" t="s">
        <v>17</v>
      </c>
      <c r="E141" s="49"/>
      <c r="F141" s="9">
        <f aca="true" t="shared" si="26" ref="F141:N141">AVERAGE(F139:F140)</f>
        <v>2115.5940662285775</v>
      </c>
      <c r="G141" s="9">
        <f t="shared" si="26"/>
        <v>4.243396780766155</v>
      </c>
      <c r="H141" s="9">
        <f t="shared" si="26"/>
        <v>17.81887444708189</v>
      </c>
      <c r="I141" s="9">
        <f t="shared" si="26"/>
        <v>4537.013495450636</v>
      </c>
      <c r="J141" s="9">
        <f t="shared" si="26"/>
        <v>562.3678315075729</v>
      </c>
      <c r="K141" s="9">
        <f t="shared" si="26"/>
        <v>6.887521245902301</v>
      </c>
      <c r="L141" s="9">
        <f t="shared" si="26"/>
        <v>20.270357499019106</v>
      </c>
      <c r="M141" s="9">
        <f t="shared" si="26"/>
        <v>10.247593434134052</v>
      </c>
      <c r="N141" s="10">
        <f t="shared" si="26"/>
        <v>38.55202274569172</v>
      </c>
    </row>
    <row r="142" spans="3:14" ht="12.75">
      <c r="C142"/>
      <c r="D142" s="79" t="s">
        <v>18</v>
      </c>
      <c r="E142" s="20"/>
      <c r="F142" s="12">
        <f aca="true" t="shared" si="27" ref="F142:N142">STDEVP(F139:F140)</f>
        <v>53.48442899883811</v>
      </c>
      <c r="G142" s="12">
        <f t="shared" si="27"/>
        <v>0.18894460048035125</v>
      </c>
      <c r="H142" s="12">
        <f t="shared" si="27"/>
        <v>0.3935904602735545</v>
      </c>
      <c r="I142" s="12">
        <f t="shared" si="27"/>
        <v>115.25534228096268</v>
      </c>
      <c r="J142" s="12">
        <f t="shared" si="27"/>
        <v>3.069114028629989</v>
      </c>
      <c r="K142" s="12">
        <f t="shared" si="27"/>
        <v>0.192321539049973</v>
      </c>
      <c r="L142" s="12">
        <f t="shared" si="27"/>
        <v>0.09505519048091234</v>
      </c>
      <c r="M142" s="12">
        <f t="shared" si="27"/>
        <v>0.22831897462507436</v>
      </c>
      <c r="N142" s="13">
        <f t="shared" si="27"/>
        <v>0.7443276192717216</v>
      </c>
    </row>
    <row r="143" ht="12.75">
      <c r="D143" s="73"/>
    </row>
    <row r="144" spans="2:5" ht="12.75">
      <c r="B144"/>
      <c r="C144"/>
      <c r="D144" s="75"/>
      <c r="E144"/>
    </row>
    <row r="145" spans="1:5" ht="12.75">
      <c r="A145" s="76">
        <v>37054</v>
      </c>
      <c r="B145" s="5"/>
      <c r="C145" s="5"/>
      <c r="D145" s="72"/>
      <c r="E145" s="5"/>
    </row>
    <row r="146" spans="1:14" ht="12.75">
      <c r="A146" s="7" t="s">
        <v>2</v>
      </c>
      <c r="B146" s="7" t="s">
        <v>12</v>
      </c>
      <c r="C146" s="7" t="s">
        <v>13</v>
      </c>
      <c r="D146" s="74"/>
      <c r="E146" s="7"/>
      <c r="F146" s="7" t="s">
        <v>3</v>
      </c>
      <c r="G146" s="7" t="s">
        <v>4</v>
      </c>
      <c r="H146" s="7" t="s">
        <v>5</v>
      </c>
      <c r="I146" s="7" t="s">
        <v>6</v>
      </c>
      <c r="J146" s="7" t="s">
        <v>7</v>
      </c>
      <c r="K146" s="7" t="s">
        <v>8</v>
      </c>
      <c r="L146" s="7" t="s">
        <v>9</v>
      </c>
      <c r="M146" s="7" t="s">
        <v>10</v>
      </c>
      <c r="N146" s="7" t="s">
        <v>11</v>
      </c>
    </row>
    <row r="147" spans="1:14" ht="12.75">
      <c r="A147" t="s">
        <v>19</v>
      </c>
      <c r="B147" s="4">
        <v>0.544</v>
      </c>
      <c r="C147" s="4">
        <v>12</v>
      </c>
      <c r="D147" s="73"/>
      <c r="E147" s="14" t="s">
        <v>172</v>
      </c>
      <c r="F147">
        <v>70.32916</v>
      </c>
      <c r="G147">
        <v>0.13422</v>
      </c>
      <c r="H147">
        <v>0.64291</v>
      </c>
      <c r="I147">
        <v>165.20236</v>
      </c>
      <c r="J147">
        <v>20.95006</v>
      </c>
      <c r="K147">
        <v>0.25235</v>
      </c>
      <c r="L147">
        <v>0.78726</v>
      </c>
      <c r="M147">
        <v>0.32858</v>
      </c>
      <c r="N147">
        <v>1.38487</v>
      </c>
    </row>
    <row r="148" spans="1:14" ht="12.75">
      <c r="A148" t="s">
        <v>21</v>
      </c>
      <c r="B148" s="4">
        <v>0.5716</v>
      </c>
      <c r="C148" s="4">
        <v>12</v>
      </c>
      <c r="D148" s="73"/>
      <c r="F148">
        <v>76.3589</v>
      </c>
      <c r="G148">
        <v>0.1434</v>
      </c>
      <c r="H148">
        <v>0.69928</v>
      </c>
      <c r="I148">
        <v>173.3575</v>
      </c>
      <c r="J148">
        <v>22.97059</v>
      </c>
      <c r="K148">
        <v>0.26347</v>
      </c>
      <c r="L148">
        <v>0.84938</v>
      </c>
      <c r="M148">
        <v>0.35629</v>
      </c>
      <c r="N148">
        <v>1.5159</v>
      </c>
    </row>
    <row r="149" spans="4:14" ht="12.75">
      <c r="D149" s="73"/>
      <c r="E149" s="14" t="s">
        <v>173</v>
      </c>
      <c r="F149">
        <f>+F147*C147/B147</f>
        <v>1551.3785294117647</v>
      </c>
      <c r="G149">
        <f>+G147*C147/B147</f>
        <v>2.960735294117647</v>
      </c>
      <c r="H149">
        <f>+H147*C147/B147</f>
        <v>14.181838235294116</v>
      </c>
      <c r="I149">
        <f>+I147*C147/B147</f>
        <v>3644.1697058823524</v>
      </c>
      <c r="J149">
        <f>+J147*C147/B147</f>
        <v>462.1336764705882</v>
      </c>
      <c r="K149">
        <f>+K147*C147/B147</f>
        <v>5.566544117647059</v>
      </c>
      <c r="L149">
        <f>+L147*C147/B147</f>
        <v>17.366029411764703</v>
      </c>
      <c r="M149">
        <f>+M147*C147/B147</f>
        <v>7.248088235294117</v>
      </c>
      <c r="N149">
        <f>+N147*C147/B147</f>
        <v>30.54860294117647</v>
      </c>
    </row>
    <row r="150" spans="4:14" ht="12.75">
      <c r="D150" s="73"/>
      <c r="F150">
        <f>+F148*C148/B148</f>
        <v>1603.0559832050385</v>
      </c>
      <c r="G150">
        <f>+G148*C148/B148</f>
        <v>3.0104968509447168</v>
      </c>
      <c r="H150">
        <f>+H148*C148/B148</f>
        <v>14.680475857242829</v>
      </c>
      <c r="I150">
        <f>+I148*C148/B148</f>
        <v>3639.415675297411</v>
      </c>
      <c r="J150">
        <f>+J148*C148/B148</f>
        <v>482.23771868439474</v>
      </c>
      <c r="K150">
        <f>+K148*C148/B148</f>
        <v>5.531210636808957</v>
      </c>
      <c r="L150">
        <f>+L148*C148/B148</f>
        <v>17.831630510846747</v>
      </c>
      <c r="M150">
        <f>+M148*C148/B148</f>
        <v>7.479846046186144</v>
      </c>
      <c r="N150">
        <f>+N148*C148/B148</f>
        <v>31.82435269419174</v>
      </c>
    </row>
    <row r="151" spans="3:14" ht="12.75">
      <c r="C151"/>
      <c r="D151" s="78" t="s">
        <v>17</v>
      </c>
      <c r="E151" s="49"/>
      <c r="F151" s="9">
        <f aca="true" t="shared" si="28" ref="F151:N151">AVERAGE(F149:F150)</f>
        <v>1577.2172563084016</v>
      </c>
      <c r="G151" s="9">
        <f t="shared" si="28"/>
        <v>2.9856160725311818</v>
      </c>
      <c r="H151" s="9">
        <f t="shared" si="28"/>
        <v>14.431157046268472</v>
      </c>
      <c r="I151" s="9">
        <f t="shared" si="28"/>
        <v>3641.7926905898817</v>
      </c>
      <c r="J151" s="9">
        <f t="shared" si="28"/>
        <v>472.1856975774915</v>
      </c>
      <c r="K151" s="9">
        <f t="shared" si="28"/>
        <v>5.548877377228008</v>
      </c>
      <c r="L151" s="9">
        <f t="shared" si="28"/>
        <v>17.598829961305725</v>
      </c>
      <c r="M151" s="9">
        <f t="shared" si="28"/>
        <v>7.36396714074013</v>
      </c>
      <c r="N151" s="10">
        <f t="shared" si="28"/>
        <v>31.186477817684107</v>
      </c>
    </row>
    <row r="152" spans="3:14" ht="12.75">
      <c r="C152"/>
      <c r="D152" s="79" t="s">
        <v>18</v>
      </c>
      <c r="E152" s="20"/>
      <c r="F152" s="12">
        <f aca="true" t="shared" si="29" ref="F152:N152">STDEVP(F149:F150)</f>
        <v>25.83872689664059</v>
      </c>
      <c r="G152" s="12">
        <f t="shared" si="29"/>
        <v>0.02488077841355268</v>
      </c>
      <c r="H152" s="12">
        <f t="shared" si="29"/>
        <v>0.2493188109743778</v>
      </c>
      <c r="I152" s="12">
        <f t="shared" si="29"/>
        <v>2.3770152928600288</v>
      </c>
      <c r="J152" s="12">
        <f t="shared" si="29"/>
        <v>10.052021106900758</v>
      </c>
      <c r="K152" s="12">
        <f t="shared" si="29"/>
        <v>0.017666740419025048</v>
      </c>
      <c r="L152" s="12">
        <f t="shared" si="29"/>
        <v>0.2328005495411118</v>
      </c>
      <c r="M152" s="12">
        <f t="shared" si="29"/>
        <v>0.11587890544601476</v>
      </c>
      <c r="N152" s="13">
        <f t="shared" si="29"/>
        <v>0.6378748765075619</v>
      </c>
    </row>
    <row r="153" ht="12.75">
      <c r="D153" s="73"/>
    </row>
    <row r="154" spans="2:5" ht="12.75">
      <c r="B154"/>
      <c r="C154"/>
      <c r="D154" s="75"/>
      <c r="E154"/>
    </row>
    <row r="155" spans="1:5" ht="12.75">
      <c r="A155" s="76">
        <v>37152</v>
      </c>
      <c r="B155" s="5"/>
      <c r="C155" s="5"/>
      <c r="D155" s="72"/>
      <c r="E155" s="5"/>
    </row>
    <row r="156" spans="1:14" ht="12.75">
      <c r="A156" s="7" t="s">
        <v>2</v>
      </c>
      <c r="B156" s="7" t="s">
        <v>12</v>
      </c>
      <c r="C156" s="7" t="s">
        <v>13</v>
      </c>
      <c r="D156" s="74"/>
      <c r="E156" s="7"/>
      <c r="F156" s="7" t="s">
        <v>3</v>
      </c>
      <c r="G156" s="7" t="s">
        <v>4</v>
      </c>
      <c r="H156" s="7" t="s">
        <v>5</v>
      </c>
      <c r="I156" s="7" t="s">
        <v>6</v>
      </c>
      <c r="J156" s="7" t="s">
        <v>7</v>
      </c>
      <c r="K156" s="7" t="s">
        <v>8</v>
      </c>
      <c r="L156" s="7" t="s">
        <v>9</v>
      </c>
      <c r="M156" s="7" t="s">
        <v>10</v>
      </c>
      <c r="N156" s="7" t="s">
        <v>11</v>
      </c>
    </row>
    <row r="157" spans="1:14" ht="12.75">
      <c r="A157" t="s">
        <v>19</v>
      </c>
      <c r="B157" s="4">
        <v>0.3114</v>
      </c>
      <c r="C157" s="4">
        <v>12</v>
      </c>
      <c r="D157" s="73"/>
      <c r="E157" s="14" t="s">
        <v>172</v>
      </c>
      <c r="F157">
        <v>44.67284</v>
      </c>
      <c r="G157">
        <v>0.07364</v>
      </c>
      <c r="H157">
        <v>0.30188</v>
      </c>
      <c r="I157">
        <v>104.16125</v>
      </c>
      <c r="J157">
        <v>17.4364</v>
      </c>
      <c r="K157">
        <v>0.14164</v>
      </c>
      <c r="L157">
        <v>0.45089</v>
      </c>
      <c r="M157">
        <v>0.20082</v>
      </c>
      <c r="N157">
        <v>0.73656</v>
      </c>
    </row>
    <row r="158" spans="1:14" ht="12.75">
      <c r="A158" t="s">
        <v>21</v>
      </c>
      <c r="B158" s="4">
        <v>0.3294</v>
      </c>
      <c r="C158" s="4">
        <v>12</v>
      </c>
      <c r="D158" s="73"/>
      <c r="F158">
        <v>45.30812</v>
      </c>
      <c r="G158">
        <v>0.07989</v>
      </c>
      <c r="H158">
        <v>0.31931</v>
      </c>
      <c r="I158">
        <v>108.07941</v>
      </c>
      <c r="J158">
        <v>18.05679</v>
      </c>
      <c r="K158">
        <v>0.14876</v>
      </c>
      <c r="L158">
        <v>0.47672</v>
      </c>
      <c r="M158">
        <v>0.20877</v>
      </c>
      <c r="N158">
        <v>0.81929</v>
      </c>
    </row>
    <row r="159" spans="4:14" ht="12.75">
      <c r="D159" s="73"/>
      <c r="E159" s="14" t="s">
        <v>173</v>
      </c>
      <c r="F159">
        <f>+F157*C157/B157</f>
        <v>1721.4967244701347</v>
      </c>
      <c r="G159">
        <f>+G157*C157/B157</f>
        <v>2.8377649325626204</v>
      </c>
      <c r="H159">
        <f>+H157*C157/B157</f>
        <v>11.633140655105972</v>
      </c>
      <c r="I159">
        <f>+I157*C157/B157</f>
        <v>4013.921001926782</v>
      </c>
      <c r="J159">
        <f>+J157*C157/B157</f>
        <v>671.9229287090558</v>
      </c>
      <c r="K159">
        <f>+K157*C157/B157</f>
        <v>5.4581888246628125</v>
      </c>
      <c r="L159">
        <f>+L157*C157/B157</f>
        <v>17.37533718689788</v>
      </c>
      <c r="M159">
        <f>+M157*C157/B157</f>
        <v>7.738728323699422</v>
      </c>
      <c r="N159">
        <f>+N157*C157/B157</f>
        <v>28.383815028901733</v>
      </c>
    </row>
    <row r="160" spans="4:14" ht="12.75">
      <c r="D160" s="73"/>
      <c r="F160">
        <f>+F158*C158/B158</f>
        <v>1650.5690346083788</v>
      </c>
      <c r="G160">
        <f>+G158*C158/B158</f>
        <v>2.910382513661202</v>
      </c>
      <c r="H160">
        <f>+H158*C158/B158</f>
        <v>11.632422586520946</v>
      </c>
      <c r="I160">
        <f>+I158*C158/B158</f>
        <v>3937.3191256830596</v>
      </c>
      <c r="J160">
        <f>+J158*C158/B158</f>
        <v>657.8065573770491</v>
      </c>
      <c r="K160">
        <f>+K158*C158/B158</f>
        <v>5.419307832422586</v>
      </c>
      <c r="L160">
        <f>+L158*C158/B158</f>
        <v>17.36684881602914</v>
      </c>
      <c r="M160">
        <f>+M158*C158/B158</f>
        <v>7.605464480874317</v>
      </c>
      <c r="N160">
        <f>+N158*C158/B158</f>
        <v>29.846630236794166</v>
      </c>
    </row>
    <row r="161" spans="3:14" ht="12.75">
      <c r="C161"/>
      <c r="D161" s="78" t="s">
        <v>17</v>
      </c>
      <c r="E161" s="80"/>
      <c r="F161" s="9">
        <f aca="true" t="shared" si="30" ref="F161:N161">AVERAGE(F159:F160)</f>
        <v>1686.0328795392568</v>
      </c>
      <c r="G161" s="9">
        <f t="shared" si="30"/>
        <v>2.874073723111911</v>
      </c>
      <c r="H161" s="9">
        <f t="shared" si="30"/>
        <v>11.632781620813459</v>
      </c>
      <c r="I161" s="9">
        <f t="shared" si="30"/>
        <v>3975.620063804921</v>
      </c>
      <c r="J161" s="9">
        <f t="shared" si="30"/>
        <v>664.8647430430524</v>
      </c>
      <c r="K161" s="9">
        <f t="shared" si="30"/>
        <v>5.438748328542699</v>
      </c>
      <c r="L161" s="9">
        <f t="shared" si="30"/>
        <v>17.37109300146351</v>
      </c>
      <c r="M161" s="9">
        <f t="shared" si="30"/>
        <v>7.672096402286869</v>
      </c>
      <c r="N161" s="10">
        <f t="shared" si="30"/>
        <v>29.11522263284795</v>
      </c>
    </row>
    <row r="162" spans="3:14" ht="12.75">
      <c r="C162"/>
      <c r="D162" s="79" t="s">
        <v>18</v>
      </c>
      <c r="E162" s="18"/>
      <c r="F162" s="12">
        <f aca="true" t="shared" si="31" ref="F162:N162">STDEVP(F159:F160)</f>
        <v>35.463844930877386</v>
      </c>
      <c r="G162" s="12">
        <f t="shared" si="31"/>
        <v>0.03630879054928668</v>
      </c>
      <c r="H162" s="12">
        <f t="shared" si="31"/>
        <v>0.0003590342762444116</v>
      </c>
      <c r="I162" s="12">
        <f t="shared" si="31"/>
        <v>38.300938121881934</v>
      </c>
      <c r="J162" s="12">
        <f t="shared" si="31"/>
        <v>7.058185666011989</v>
      </c>
      <c r="K162" s="12">
        <f t="shared" si="31"/>
        <v>0.019440496120116085</v>
      </c>
      <c r="L162" s="12">
        <f t="shared" si="31"/>
        <v>0.004244185431813732</v>
      </c>
      <c r="M162" s="12">
        <f t="shared" si="31"/>
        <v>0.06663192141253693</v>
      </c>
      <c r="N162" s="13">
        <f t="shared" si="31"/>
        <v>0.7314076039462433</v>
      </c>
    </row>
    <row r="163" spans="3:14" ht="12.75">
      <c r="C163"/>
      <c r="D163" s="75"/>
      <c r="F163" s="71"/>
      <c r="G163" s="71"/>
      <c r="H163" s="71"/>
      <c r="I163" s="71"/>
      <c r="J163" s="71"/>
      <c r="K163" s="71"/>
      <c r="L163" s="71"/>
      <c r="M163" s="71"/>
      <c r="N163" s="71"/>
    </row>
    <row r="164" spans="4:5" ht="12.75">
      <c r="D164" s="73"/>
      <c r="E164" s="14"/>
    </row>
    <row r="165" spans="1:5" ht="12.75">
      <c r="A165" s="77">
        <v>37179</v>
      </c>
      <c r="B165" s="5"/>
      <c r="C165" s="5"/>
      <c r="D165" s="72"/>
      <c r="E165" s="5"/>
    </row>
    <row r="166" spans="1:14" ht="12.75">
      <c r="A166" s="7" t="s">
        <v>2</v>
      </c>
      <c r="B166" s="7" t="s">
        <v>12</v>
      </c>
      <c r="C166" s="7" t="s">
        <v>13</v>
      </c>
      <c r="D166" s="74"/>
      <c r="E166" s="7"/>
      <c r="F166" s="7" t="s">
        <v>3</v>
      </c>
      <c r="G166" s="7" t="s">
        <v>4</v>
      </c>
      <c r="H166" s="7" t="s">
        <v>5</v>
      </c>
      <c r="I166" s="7" t="s">
        <v>6</v>
      </c>
      <c r="J166" s="7" t="s">
        <v>7</v>
      </c>
      <c r="K166" s="7" t="s">
        <v>8</v>
      </c>
      <c r="L166" s="7" t="s">
        <v>9</v>
      </c>
      <c r="M166" s="7" t="s">
        <v>10</v>
      </c>
      <c r="N166" s="7" t="s">
        <v>11</v>
      </c>
    </row>
    <row r="167" spans="1:14" ht="12.75">
      <c r="A167" t="s">
        <v>19</v>
      </c>
      <c r="B167" s="4">
        <v>0.4822</v>
      </c>
      <c r="C167" s="4">
        <v>12</v>
      </c>
      <c r="D167" s="73"/>
      <c r="E167" s="14" t="s">
        <v>172</v>
      </c>
      <c r="F167">
        <v>66.31067</v>
      </c>
      <c r="G167">
        <v>0.12969</v>
      </c>
      <c r="H167">
        <v>0.55568</v>
      </c>
      <c r="I167">
        <v>154.26773</v>
      </c>
      <c r="J167">
        <v>24.50756</v>
      </c>
      <c r="K167">
        <v>0.24072</v>
      </c>
      <c r="L167">
        <v>0.66458</v>
      </c>
      <c r="M167">
        <v>0.32472</v>
      </c>
      <c r="N167">
        <v>1.14844</v>
      </c>
    </row>
    <row r="168" spans="1:14" ht="12.75">
      <c r="A168" t="s">
        <v>21</v>
      </c>
      <c r="B168" s="4">
        <v>0.4078</v>
      </c>
      <c r="C168" s="4">
        <v>12</v>
      </c>
      <c r="D168" s="73"/>
      <c r="F168">
        <v>58.08921</v>
      </c>
      <c r="G168">
        <v>0.10856</v>
      </c>
      <c r="H168">
        <v>0.47681</v>
      </c>
      <c r="I168">
        <v>133.64441</v>
      </c>
      <c r="J168">
        <v>20.95592</v>
      </c>
      <c r="K168">
        <v>0.20989</v>
      </c>
      <c r="L168">
        <v>0.57052</v>
      </c>
      <c r="M168">
        <v>0.27823</v>
      </c>
      <c r="N168">
        <v>0.94208</v>
      </c>
    </row>
    <row r="169" spans="4:14" ht="12.75">
      <c r="D169" s="73"/>
      <c r="E169" s="14" t="s">
        <v>173</v>
      </c>
      <c r="F169">
        <f>+F167*C167/B167</f>
        <v>1650.203318125259</v>
      </c>
      <c r="G169">
        <f>+G167*C167/B167</f>
        <v>3.2274574865201164</v>
      </c>
      <c r="H169">
        <f>+H167*C167/B167</f>
        <v>13.828618830360844</v>
      </c>
      <c r="I169">
        <f>+I167*C167/B167</f>
        <v>3839.097386976358</v>
      </c>
      <c r="J169">
        <f>+J167*C167/B167</f>
        <v>609.8936540854418</v>
      </c>
      <c r="K169">
        <f>+K167*C167/B167</f>
        <v>5.990543343011198</v>
      </c>
      <c r="L169">
        <f>+L167*C167/B167</f>
        <v>16.53869763583575</v>
      </c>
      <c r="M169">
        <f>+M167*C167/B167</f>
        <v>8.080962256325176</v>
      </c>
      <c r="N169">
        <f>+N167*C167/B167</f>
        <v>28.580008295313146</v>
      </c>
    </row>
    <row r="170" spans="4:14" ht="12.75">
      <c r="D170" s="73"/>
      <c r="F170">
        <f>+F168*C168/B168</f>
        <v>1709.3440902403138</v>
      </c>
      <c r="G170">
        <f>+G168*C168/B168</f>
        <v>3.194507111329083</v>
      </c>
      <c r="H170">
        <f>+H168*C168/B168</f>
        <v>14.03070132417852</v>
      </c>
      <c r="I170">
        <f>+I168*C168/B168</f>
        <v>3932.645708680726</v>
      </c>
      <c r="J170">
        <f>+J168*C168/B168</f>
        <v>616.6528690534576</v>
      </c>
      <c r="K170">
        <f>+K168*C168/B168</f>
        <v>6.176262873957822</v>
      </c>
      <c r="L170">
        <f>+L168*C168/B168</f>
        <v>16.788229524276606</v>
      </c>
      <c r="M170">
        <f>+M168*C168/B168</f>
        <v>8.187248651299656</v>
      </c>
      <c r="N170">
        <f>+N168*C168/B168</f>
        <v>27.72182442373713</v>
      </c>
    </row>
    <row r="171" spans="3:14" ht="12.75">
      <c r="C171"/>
      <c r="D171" s="78" t="s">
        <v>17</v>
      </c>
      <c r="E171" s="49"/>
      <c r="F171" s="9">
        <f aca="true" t="shared" si="32" ref="F171:N171">AVERAGE(F169:F170)</f>
        <v>1679.7737041827863</v>
      </c>
      <c r="G171" s="9">
        <f t="shared" si="32"/>
        <v>3.2109822989245997</v>
      </c>
      <c r="H171" s="9">
        <f t="shared" si="32"/>
        <v>13.92966007726968</v>
      </c>
      <c r="I171" s="9">
        <f t="shared" si="32"/>
        <v>3885.871547828542</v>
      </c>
      <c r="J171" s="9">
        <f t="shared" si="32"/>
        <v>613.2732615694497</v>
      </c>
      <c r="K171" s="9">
        <f t="shared" si="32"/>
        <v>6.08340310848451</v>
      </c>
      <c r="L171" s="9">
        <f t="shared" si="32"/>
        <v>16.663463580056177</v>
      </c>
      <c r="M171" s="9">
        <f t="shared" si="32"/>
        <v>8.134105453812417</v>
      </c>
      <c r="N171" s="10">
        <f t="shared" si="32"/>
        <v>28.150916359525137</v>
      </c>
    </row>
    <row r="172" spans="3:14" ht="12.75">
      <c r="C172"/>
      <c r="D172" s="79" t="s">
        <v>18</v>
      </c>
      <c r="E172" s="20"/>
      <c r="F172" s="12">
        <f aca="true" t="shared" si="33" ref="F172:N172">STDEVP(F169:F170)</f>
        <v>29.570386057536073</v>
      </c>
      <c r="G172" s="12">
        <f t="shared" si="33"/>
        <v>0.016475187595524715</v>
      </c>
      <c r="H172" s="12">
        <f t="shared" si="33"/>
        <v>0.10104124690892223</v>
      </c>
      <c r="I172" s="12">
        <f t="shared" si="33"/>
        <v>46.77416085217437</v>
      </c>
      <c r="J172" s="12">
        <f t="shared" si="33"/>
        <v>3.379607484004383</v>
      </c>
      <c r="K172" s="12">
        <f t="shared" si="33"/>
        <v>0.09285976547326605</v>
      </c>
      <c r="L172" s="12">
        <f t="shared" si="33"/>
        <v>0.12476594422036316</v>
      </c>
      <c r="M172" s="12">
        <f t="shared" si="33"/>
        <v>0.05314319748703938</v>
      </c>
      <c r="N172" s="13">
        <f t="shared" si="33"/>
        <v>0.42909193578797467</v>
      </c>
    </row>
    <row r="173" spans="3:14" ht="12.75">
      <c r="C173"/>
      <c r="D173" s="75"/>
      <c r="E173"/>
      <c r="F173" s="71"/>
      <c r="G173" s="71"/>
      <c r="H173" s="71"/>
      <c r="I173" s="71"/>
      <c r="J173" s="71"/>
      <c r="K173" s="71"/>
      <c r="L173" s="71"/>
      <c r="M173" s="71"/>
      <c r="N173" s="71"/>
    </row>
    <row r="174" spans="3:14" ht="12.75">
      <c r="C174"/>
      <c r="D174" s="75"/>
      <c r="E174"/>
      <c r="F174" s="71"/>
      <c r="G174" s="71"/>
      <c r="H174" s="71"/>
      <c r="I174" s="71"/>
      <c r="J174" s="71"/>
      <c r="K174" s="71"/>
      <c r="L174" s="71"/>
      <c r="M174" s="71"/>
      <c r="N174" s="71"/>
    </row>
    <row r="175" spans="1:5" ht="12.75">
      <c r="A175" s="76">
        <v>37226</v>
      </c>
      <c r="B175" s="5"/>
      <c r="C175" s="5"/>
      <c r="D175" s="72"/>
      <c r="E175" s="5"/>
    </row>
    <row r="176" spans="1:14" ht="12.75">
      <c r="A176" s="7" t="s">
        <v>2</v>
      </c>
      <c r="B176" s="7" t="s">
        <v>12</v>
      </c>
      <c r="C176" s="7" t="s">
        <v>13</v>
      </c>
      <c r="D176" s="74"/>
      <c r="E176" s="7"/>
      <c r="F176" s="7" t="s">
        <v>3</v>
      </c>
      <c r="G176" s="7" t="s">
        <v>4</v>
      </c>
      <c r="H176" s="7" t="s">
        <v>5</v>
      </c>
      <c r="I176" s="7" t="s">
        <v>6</v>
      </c>
      <c r="J176" s="7" t="s">
        <v>7</v>
      </c>
      <c r="K176" s="7" t="s">
        <v>8</v>
      </c>
      <c r="L176" s="7" t="s">
        <v>9</v>
      </c>
      <c r="M176" s="7" t="s">
        <v>10</v>
      </c>
      <c r="N176" s="7" t="s">
        <v>11</v>
      </c>
    </row>
    <row r="177" spans="1:14" ht="12.75">
      <c r="A177" t="s">
        <v>19</v>
      </c>
      <c r="B177" s="4">
        <v>0.5282</v>
      </c>
      <c r="C177" s="4">
        <v>12</v>
      </c>
      <c r="D177" s="73"/>
      <c r="E177" s="14" t="s">
        <v>172</v>
      </c>
      <c r="F177">
        <v>101.69072</v>
      </c>
      <c r="G177">
        <v>0.19701</v>
      </c>
      <c r="H177">
        <v>0.6965</v>
      </c>
      <c r="I177">
        <v>216.90192</v>
      </c>
      <c r="J177">
        <v>43.0784</v>
      </c>
      <c r="K177">
        <v>0.29457</v>
      </c>
      <c r="L177">
        <v>0.85405</v>
      </c>
      <c r="M177">
        <v>0.45688</v>
      </c>
      <c r="N177">
        <v>1.59264</v>
      </c>
    </row>
    <row r="178" spans="1:14" ht="12.75">
      <c r="A178" t="s">
        <v>21</v>
      </c>
      <c r="B178" s="4">
        <v>0.5427</v>
      </c>
      <c r="C178" s="4">
        <v>12</v>
      </c>
      <c r="D178" s="73"/>
      <c r="F178">
        <v>102.07439</v>
      </c>
      <c r="G178">
        <v>0.19991</v>
      </c>
      <c r="H178">
        <v>0.71166</v>
      </c>
      <c r="I178">
        <v>219.89584</v>
      </c>
      <c r="J178">
        <v>44.03437</v>
      </c>
      <c r="K178">
        <v>0.29966</v>
      </c>
      <c r="L178">
        <v>0.87023</v>
      </c>
      <c r="M178">
        <v>0.46734</v>
      </c>
      <c r="N178">
        <v>1.75168</v>
      </c>
    </row>
    <row r="179" spans="4:14" ht="12.75">
      <c r="D179" s="73"/>
      <c r="E179" s="14" t="s">
        <v>173</v>
      </c>
      <c r="F179">
        <f>+F177*C177/B177</f>
        <v>2310.277622112836</v>
      </c>
      <c r="G179">
        <f>+G177*C177/B177</f>
        <v>4.475804619462324</v>
      </c>
      <c r="H179">
        <f>+H177*C177/B177</f>
        <v>15.823551684967816</v>
      </c>
      <c r="I179">
        <f>+I177*C177/B177</f>
        <v>4927.722529344945</v>
      </c>
      <c r="J179">
        <f>+J177*C177/B177</f>
        <v>978.6838318818631</v>
      </c>
      <c r="K179">
        <f>+K177*C177/B177</f>
        <v>6.692237788716395</v>
      </c>
      <c r="L179">
        <f>+L177*C177/B177</f>
        <v>19.402877697841728</v>
      </c>
      <c r="M179">
        <f>+M177*C177/B177</f>
        <v>10.379704657326771</v>
      </c>
      <c r="N179">
        <f>+N177*C177/B177</f>
        <v>36.18265808405907</v>
      </c>
    </row>
    <row r="180" spans="4:14" ht="12.75">
      <c r="D180" s="73"/>
      <c r="F180">
        <f>+F178*C178/B178</f>
        <v>2257.034604754008</v>
      </c>
      <c r="G180">
        <f>+G178*C178/B178</f>
        <v>4.420342730790492</v>
      </c>
      <c r="H180">
        <f>+H178*C178/B178</f>
        <v>15.735986733001656</v>
      </c>
      <c r="I180">
        <f>+I178*C178/B178</f>
        <v>4862.262907683803</v>
      </c>
      <c r="J180">
        <f>+J178*C178/B178</f>
        <v>973.6731896075181</v>
      </c>
      <c r="K180">
        <f>+K178*C178/B178</f>
        <v>6.625981205085682</v>
      </c>
      <c r="L180">
        <f>+L178*C178/B178</f>
        <v>19.242233278054176</v>
      </c>
      <c r="M180">
        <f>+M178*C178/B178</f>
        <v>10.333665008291874</v>
      </c>
      <c r="N180">
        <f>+N178*C178/B178</f>
        <v>38.73255942509674</v>
      </c>
    </row>
    <row r="181" spans="3:14" ht="12.75">
      <c r="C181"/>
      <c r="D181" s="78" t="s">
        <v>17</v>
      </c>
      <c r="E181" s="49"/>
      <c r="F181" s="9">
        <f aca="true" t="shared" si="34" ref="F181:N181">AVERAGE(F179:F180)</f>
        <v>2283.656113433422</v>
      </c>
      <c r="G181" s="9">
        <f t="shared" si="34"/>
        <v>4.448073675126408</v>
      </c>
      <c r="H181" s="9">
        <f t="shared" si="34"/>
        <v>15.779769208984735</v>
      </c>
      <c r="I181" s="9">
        <f t="shared" si="34"/>
        <v>4894.992718514373</v>
      </c>
      <c r="J181" s="9">
        <f t="shared" si="34"/>
        <v>976.1785107446906</v>
      </c>
      <c r="K181" s="9">
        <f t="shared" si="34"/>
        <v>6.6591094969010385</v>
      </c>
      <c r="L181" s="9">
        <f t="shared" si="34"/>
        <v>19.32255548794795</v>
      </c>
      <c r="M181" s="9">
        <f t="shared" si="34"/>
        <v>10.356684832809322</v>
      </c>
      <c r="N181" s="10">
        <f t="shared" si="34"/>
        <v>37.457608754577905</v>
      </c>
    </row>
    <row r="182" spans="3:14" ht="12.75">
      <c r="C182"/>
      <c r="D182" s="79" t="s">
        <v>18</v>
      </c>
      <c r="E182" s="20"/>
      <c r="F182" s="12">
        <f aca="true" t="shared" si="35" ref="F182:N182">STDEVP(F179:F180)</f>
        <v>26.621508679406357</v>
      </c>
      <c r="G182" s="12">
        <f t="shared" si="35"/>
        <v>0.02773094433595199</v>
      </c>
      <c r="H182" s="12">
        <f t="shared" si="35"/>
        <v>0.043782475983494565</v>
      </c>
      <c r="I182" s="12">
        <f t="shared" si="35"/>
        <v>32.72981083063343</v>
      </c>
      <c r="J182" s="12">
        <f t="shared" si="35"/>
        <v>2.505321137171475</v>
      </c>
      <c r="K182" s="12">
        <f t="shared" si="35"/>
        <v>0.033128291815344664</v>
      </c>
      <c r="L182" s="12">
        <f t="shared" si="35"/>
        <v>0.08032220989388765</v>
      </c>
      <c r="M182" s="12">
        <f t="shared" si="35"/>
        <v>0.02301982451776913</v>
      </c>
      <c r="N182" s="13">
        <f t="shared" si="35"/>
        <v>1.2749506705188636</v>
      </c>
    </row>
    <row r="183" ht="12.75">
      <c r="D183" s="73"/>
    </row>
    <row r="184" spans="2:5" ht="12.75">
      <c r="B184"/>
      <c r="C184"/>
      <c r="D184" s="75"/>
      <c r="E184"/>
    </row>
  </sheetData>
  <printOptions/>
  <pageMargins left="0.63" right="0.54" top="0.64" bottom="0.6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9"/>
  <sheetViews>
    <sheetView workbookViewId="0" topLeftCell="A1">
      <selection activeCell="A2" sqref="A2"/>
    </sheetView>
  </sheetViews>
  <sheetFormatPr defaultColWidth="9.140625" defaultRowHeight="12.75"/>
  <cols>
    <col min="1" max="1" width="8.8515625" style="0" customWidth="1"/>
    <col min="2" max="2" width="9.140625" style="4" customWidth="1"/>
    <col min="3" max="3" width="10.140625" style="4" customWidth="1"/>
    <col min="4" max="4" width="8.28125" style="4" customWidth="1"/>
    <col min="5" max="5" width="6.7109375" style="4" customWidth="1"/>
    <col min="15" max="15" width="2.421875" style="0" customWidth="1"/>
  </cols>
  <sheetData>
    <row r="1" spans="1:5" ht="15.75">
      <c r="A1" s="67" t="s">
        <v>174</v>
      </c>
      <c r="B1" s="3"/>
      <c r="C1" s="3"/>
      <c r="D1" s="3"/>
      <c r="E1" s="3"/>
    </row>
    <row r="3" spans="1:5" ht="12.75">
      <c r="A3" s="2" t="s">
        <v>27</v>
      </c>
      <c r="B3" s="5"/>
      <c r="C3" s="5"/>
      <c r="D3" s="5"/>
      <c r="E3" s="5"/>
    </row>
    <row r="4" spans="1:14" ht="12.75">
      <c r="A4" s="7" t="s">
        <v>2</v>
      </c>
      <c r="B4" s="7" t="s">
        <v>12</v>
      </c>
      <c r="C4" s="7" t="s">
        <v>13</v>
      </c>
      <c r="D4" s="7" t="s">
        <v>15</v>
      </c>
      <c r="E4" s="7"/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</row>
    <row r="5" spans="1:14" ht="12.75">
      <c r="A5" t="s">
        <v>0</v>
      </c>
      <c r="B5" s="4">
        <v>0.5666</v>
      </c>
      <c r="C5" s="4">
        <v>10</v>
      </c>
      <c r="D5" s="4">
        <v>10</v>
      </c>
      <c r="E5" s="14" t="s">
        <v>172</v>
      </c>
      <c r="F5">
        <v>267.29199</v>
      </c>
      <c r="G5">
        <v>0.65249</v>
      </c>
      <c r="H5">
        <v>0.21547</v>
      </c>
      <c r="I5">
        <v>231.92886</v>
      </c>
      <c r="J5">
        <v>7.70147</v>
      </c>
      <c r="K5">
        <v>0.52638</v>
      </c>
      <c r="L5">
        <v>0.17603</v>
      </c>
      <c r="M5">
        <v>0.55286</v>
      </c>
      <c r="N5">
        <v>0.5828</v>
      </c>
    </row>
    <row r="6" spans="1:14" ht="12.75">
      <c r="A6" t="s">
        <v>1</v>
      </c>
      <c r="B6" s="4">
        <v>0.509</v>
      </c>
      <c r="C6" s="4">
        <v>10</v>
      </c>
      <c r="D6" s="4">
        <v>10</v>
      </c>
      <c r="F6">
        <v>261.40271</v>
      </c>
      <c r="G6">
        <v>0.62412</v>
      </c>
      <c r="H6">
        <v>0.19641</v>
      </c>
      <c r="I6">
        <v>215.34787</v>
      </c>
      <c r="J6">
        <v>6.93082</v>
      </c>
      <c r="K6">
        <v>0.48333</v>
      </c>
      <c r="L6">
        <v>0.16782</v>
      </c>
      <c r="M6">
        <v>0.5481</v>
      </c>
      <c r="N6">
        <v>0.53432</v>
      </c>
    </row>
    <row r="7" spans="5:14" ht="12.75">
      <c r="E7" s="14" t="s">
        <v>173</v>
      </c>
      <c r="F7">
        <f>+F5*C5*D5/B5</f>
        <v>47174.724673491</v>
      </c>
      <c r="G7">
        <f>+G5*D5*C5/B5</f>
        <v>115.1588422167314</v>
      </c>
      <c r="H7">
        <f>+H5*D5*C5/B5</f>
        <v>38.02859159901165</v>
      </c>
      <c r="I7">
        <f>+I5*D5*C5/B5</f>
        <v>40933.43805153547</v>
      </c>
      <c r="J7">
        <f>+J5*D5*C5/B5</f>
        <v>1359.242852100247</v>
      </c>
      <c r="K7">
        <f>+K5*D5*C5/B5</f>
        <v>92.90151782562654</v>
      </c>
      <c r="L7">
        <f>+L5*D5*C5/B5</f>
        <v>31.067772679138724</v>
      </c>
      <c r="M7">
        <f>+M5*D5*C5/B5</f>
        <v>97.5750088245676</v>
      </c>
      <c r="N7">
        <f>+N5*D5*C5/B5</f>
        <v>102.85915990116483</v>
      </c>
    </row>
    <row r="8" spans="6:14" ht="12.75">
      <c r="F8">
        <f>+F6*C6*D6/B6</f>
        <v>51356.13163064833</v>
      </c>
      <c r="G8">
        <f>+G6*D6*C6/B6</f>
        <v>122.61689587426326</v>
      </c>
      <c r="H8">
        <f>+H6*D6*C6/B6</f>
        <v>38.58742632612966</v>
      </c>
      <c r="I8">
        <f>+I6*D6*C6/B6</f>
        <v>42308.029469548135</v>
      </c>
      <c r="J8">
        <f>+J6*D6*C6/B6</f>
        <v>1361.6542239685657</v>
      </c>
      <c r="K8">
        <f>+K6*D6*C6/B6</f>
        <v>94.95677799607073</v>
      </c>
      <c r="L8">
        <f>+L6*D6*C6/B6</f>
        <v>32.9705304518664</v>
      </c>
      <c r="M8">
        <f>+M6*D6*C6/B6</f>
        <v>107.68172888015718</v>
      </c>
      <c r="N8">
        <f>+N6*D6*C6/B6</f>
        <v>104.97445972495089</v>
      </c>
    </row>
    <row r="9" spans="4:14" ht="12.75">
      <c r="D9" s="8" t="s">
        <v>17</v>
      </c>
      <c r="E9" s="68"/>
      <c r="F9" s="9">
        <f aca="true" t="shared" si="0" ref="F9:N9">AVERAGE(F7:F8)</f>
        <v>49265.42815206967</v>
      </c>
      <c r="G9" s="9">
        <f t="shared" si="0"/>
        <v>118.88786904549733</v>
      </c>
      <c r="H9" s="9">
        <f t="shared" si="0"/>
        <v>38.30800896257065</v>
      </c>
      <c r="I9" s="9">
        <f t="shared" si="0"/>
        <v>41620.7337605418</v>
      </c>
      <c r="J9" s="9">
        <f t="shared" si="0"/>
        <v>1360.4485380344063</v>
      </c>
      <c r="K9" s="9">
        <f t="shared" si="0"/>
        <v>93.92914791084863</v>
      </c>
      <c r="L9" s="9">
        <f t="shared" si="0"/>
        <v>32.01915156550256</v>
      </c>
      <c r="M9" s="9">
        <f t="shared" si="0"/>
        <v>102.6283688523624</v>
      </c>
      <c r="N9" s="9">
        <f t="shared" si="0"/>
        <v>103.91680981305785</v>
      </c>
    </row>
    <row r="10" spans="4:14" ht="12.75">
      <c r="D10" s="11" t="s">
        <v>18</v>
      </c>
      <c r="E10" s="69"/>
      <c r="F10" s="12">
        <f aca="true" t="shared" si="1" ref="F10:N10">STDEV(F7:F8)</f>
        <v>2956.7012143063457</v>
      </c>
      <c r="G10" s="12">
        <f t="shared" si="1"/>
        <v>5.273640315694154</v>
      </c>
      <c r="H10" s="12">
        <f t="shared" si="1"/>
        <v>0.39515582510761144</v>
      </c>
      <c r="I10" s="12">
        <f t="shared" si="1"/>
        <v>971.982913037805</v>
      </c>
      <c r="J10" s="12">
        <f t="shared" si="1"/>
        <v>1.705097400336758</v>
      </c>
      <c r="K10" s="12">
        <f t="shared" si="1"/>
        <v>1.4532884036245326</v>
      </c>
      <c r="L10" s="12">
        <f t="shared" si="1"/>
        <v>1.3454529240511848</v>
      </c>
      <c r="M10" s="12">
        <f t="shared" si="1"/>
        <v>7.146530286861154</v>
      </c>
      <c r="N10" s="12">
        <f t="shared" si="1"/>
        <v>1.4957428496420846</v>
      </c>
    </row>
    <row r="13" spans="1:5" ht="12.75">
      <c r="A13" s="2" t="s">
        <v>28</v>
      </c>
      <c r="B13" s="5"/>
      <c r="C13" s="5"/>
      <c r="D13" s="5"/>
      <c r="E13" s="5"/>
    </row>
    <row r="14" spans="1:14" ht="12.75">
      <c r="A14" s="7" t="s">
        <v>2</v>
      </c>
      <c r="B14" s="7" t="s">
        <v>12</v>
      </c>
      <c r="C14" s="7" t="s">
        <v>13</v>
      </c>
      <c r="D14" s="7" t="s">
        <v>15</v>
      </c>
      <c r="E14" s="7"/>
      <c r="F14" s="7" t="s">
        <v>3</v>
      </c>
      <c r="G14" s="7" t="s">
        <v>4</v>
      </c>
      <c r="H14" s="7" t="s">
        <v>5</v>
      </c>
      <c r="I14" s="7" t="s">
        <v>6</v>
      </c>
      <c r="J14" s="7" t="s">
        <v>7</v>
      </c>
      <c r="K14" s="7" t="s">
        <v>8</v>
      </c>
      <c r="L14" s="7" t="s">
        <v>9</v>
      </c>
      <c r="M14" s="7" t="s">
        <v>10</v>
      </c>
      <c r="N14" s="7" t="s">
        <v>11</v>
      </c>
    </row>
    <row r="15" spans="1:14" ht="12.75">
      <c r="A15" t="s">
        <v>0</v>
      </c>
      <c r="B15" s="4">
        <v>0.5334</v>
      </c>
      <c r="C15" s="4">
        <v>10</v>
      </c>
      <c r="D15" s="4">
        <v>10</v>
      </c>
      <c r="E15" s="14" t="s">
        <v>172</v>
      </c>
      <c r="F15">
        <v>276.93661</v>
      </c>
      <c r="G15">
        <v>0.62088</v>
      </c>
      <c r="H15">
        <v>0.2097</v>
      </c>
      <c r="I15">
        <v>227.08798</v>
      </c>
      <c r="J15">
        <v>3.93085</v>
      </c>
      <c r="K15">
        <v>0.51702</v>
      </c>
      <c r="L15">
        <v>0.17186</v>
      </c>
      <c r="M15">
        <v>0.54488</v>
      </c>
      <c r="N15">
        <v>0.53026</v>
      </c>
    </row>
    <row r="16" spans="1:14" ht="12.75">
      <c r="A16" t="s">
        <v>1</v>
      </c>
      <c r="B16" s="4">
        <v>0.5185</v>
      </c>
      <c r="C16" s="4">
        <v>10</v>
      </c>
      <c r="D16" s="4">
        <v>10</v>
      </c>
      <c r="F16">
        <v>261.27698</v>
      </c>
      <c r="G16">
        <v>0.59508</v>
      </c>
      <c r="H16">
        <v>0.20107</v>
      </c>
      <c r="I16">
        <v>218.07387</v>
      </c>
      <c r="J16">
        <v>3.77477</v>
      </c>
      <c r="K16">
        <v>0.50467</v>
      </c>
      <c r="L16">
        <v>0.16342</v>
      </c>
      <c r="M16">
        <v>0.52192</v>
      </c>
      <c r="N16">
        <v>0.50811</v>
      </c>
    </row>
    <row r="17" spans="5:14" ht="12.75">
      <c r="E17" s="14" t="s">
        <v>173</v>
      </c>
      <c r="F17">
        <f>+F15*C15*D15/B15</f>
        <v>51919.12448443944</v>
      </c>
      <c r="G17">
        <f>+G15*D15*C15/B15</f>
        <v>116.40044994375704</v>
      </c>
      <c r="H17">
        <f>+H15*D15*C15/B15</f>
        <v>39.313835770528684</v>
      </c>
      <c r="I17">
        <f>+I15*D15*C15/B15</f>
        <v>42573.674540682405</v>
      </c>
      <c r="J17">
        <f>+J15*D15*C15/B15</f>
        <v>736.9422572178479</v>
      </c>
      <c r="K17">
        <f>+K15*D15*C15/B15</f>
        <v>96.92913385826773</v>
      </c>
      <c r="L17">
        <f>+L15*D15*C15/B15</f>
        <v>32.219722534683164</v>
      </c>
      <c r="M17">
        <f>+M15*D15*C15/B15</f>
        <v>102.15223097112862</v>
      </c>
      <c r="N17">
        <f>+N15*D15*C15/B15</f>
        <v>99.41132358455192</v>
      </c>
    </row>
    <row r="18" spans="6:14" ht="12.75">
      <c r="F18">
        <f>+F16*C16*D16/B16</f>
        <v>50390.93153326905</v>
      </c>
      <c r="G18">
        <f>+G16*D16*C16/B16</f>
        <v>114.76952748312442</v>
      </c>
      <c r="H18">
        <f>+H16*D16*C16/B16</f>
        <v>38.779170684667314</v>
      </c>
      <c r="I18">
        <f>+I16*D16*C16/B16</f>
        <v>42058.6055930569</v>
      </c>
      <c r="J18">
        <f>+J16*D16*C16/B16</f>
        <v>728.0173577627774</v>
      </c>
      <c r="K18">
        <f>+K16*D16*C16/B16</f>
        <v>97.33269045323048</v>
      </c>
      <c r="L18">
        <f>+L16*D16*C16/B16</f>
        <v>31.517839922854396</v>
      </c>
      <c r="M18">
        <f>+M16*D16*C16/B16</f>
        <v>100.65959498553522</v>
      </c>
      <c r="N18">
        <f>+N16*D16*C16/B16</f>
        <v>97.99614271938283</v>
      </c>
    </row>
    <row r="19" spans="4:14" ht="12.75">
      <c r="D19" s="8" t="s">
        <v>17</v>
      </c>
      <c r="E19" s="68"/>
      <c r="F19" s="9">
        <f aca="true" t="shared" si="2" ref="F19:N19">AVERAGE(F17:F18)</f>
        <v>51155.02800885425</v>
      </c>
      <c r="G19" s="9">
        <f t="shared" si="2"/>
        <v>115.58498871344074</v>
      </c>
      <c r="H19" s="9">
        <f t="shared" si="2"/>
        <v>39.046503227597995</v>
      </c>
      <c r="I19" s="9">
        <f t="shared" si="2"/>
        <v>42316.14006686965</v>
      </c>
      <c r="J19" s="9">
        <f t="shared" si="2"/>
        <v>732.4798074903126</v>
      </c>
      <c r="K19" s="9">
        <f t="shared" si="2"/>
        <v>97.13091215574912</v>
      </c>
      <c r="L19" s="9">
        <f t="shared" si="2"/>
        <v>31.868781228768782</v>
      </c>
      <c r="M19" s="9">
        <f t="shared" si="2"/>
        <v>101.40591297833191</v>
      </c>
      <c r="N19" s="9">
        <f t="shared" si="2"/>
        <v>98.70373315196738</v>
      </c>
    </row>
    <row r="20" spans="4:14" ht="12.75">
      <c r="D20" s="11" t="s">
        <v>18</v>
      </c>
      <c r="E20" s="69"/>
      <c r="F20" s="12">
        <f aca="true" t="shared" si="3" ref="F20:N20">STDEV(F17:F18)</f>
        <v>1080.5955987336029</v>
      </c>
      <c r="G20" s="12">
        <f t="shared" si="3"/>
        <v>1.1532363315007041</v>
      </c>
      <c r="H20" s="12">
        <f t="shared" si="3"/>
        <v>0.37806530787709053</v>
      </c>
      <c r="I20" s="12">
        <f t="shared" si="3"/>
        <v>364.2087456447332</v>
      </c>
      <c r="J20" s="12">
        <f t="shared" si="3"/>
        <v>6.310856926078097</v>
      </c>
      <c r="K20" s="12">
        <f t="shared" si="3"/>
        <v>0.2853576048902922</v>
      </c>
      <c r="L20" s="12">
        <f t="shared" si="3"/>
        <v>0.4963059544207209</v>
      </c>
      <c r="M20" s="12">
        <f t="shared" si="3"/>
        <v>1.055453027258377</v>
      </c>
      <c r="N20" s="12">
        <f t="shared" si="3"/>
        <v>1.0006839863651278</v>
      </c>
    </row>
    <row r="23" spans="1:5" ht="12.75">
      <c r="A23" s="2" t="s">
        <v>29</v>
      </c>
      <c r="B23" s="5"/>
      <c r="C23" s="5"/>
      <c r="D23" s="5"/>
      <c r="E23" s="5"/>
    </row>
    <row r="24" spans="1:14" ht="12.75">
      <c r="A24" s="7" t="s">
        <v>2</v>
      </c>
      <c r="B24" s="7" t="s">
        <v>12</v>
      </c>
      <c r="C24" s="7" t="s">
        <v>13</v>
      </c>
      <c r="D24" s="7" t="s">
        <v>15</v>
      </c>
      <c r="E24" s="7"/>
      <c r="F24" s="7" t="s">
        <v>3</v>
      </c>
      <c r="G24" s="7" t="s">
        <v>4</v>
      </c>
      <c r="H24" s="7" t="s">
        <v>5</v>
      </c>
      <c r="I24" s="7" t="s">
        <v>6</v>
      </c>
      <c r="J24" s="7" t="s">
        <v>7</v>
      </c>
      <c r="K24" s="7" t="s">
        <v>8</v>
      </c>
      <c r="L24" s="7" t="s">
        <v>9</v>
      </c>
      <c r="M24" s="7" t="s">
        <v>10</v>
      </c>
      <c r="N24" s="7" t="s">
        <v>11</v>
      </c>
    </row>
    <row r="25" spans="1:14" ht="12.75">
      <c r="A25" t="s">
        <v>0</v>
      </c>
      <c r="B25" s="4">
        <v>0.5246</v>
      </c>
      <c r="C25" s="4">
        <v>10</v>
      </c>
      <c r="D25" s="4">
        <v>10</v>
      </c>
      <c r="E25" s="14" t="s">
        <v>172</v>
      </c>
      <c r="F25">
        <v>291.14117</v>
      </c>
      <c r="G25">
        <v>0.65003</v>
      </c>
      <c r="H25">
        <v>0.21602</v>
      </c>
      <c r="I25">
        <v>229.22968</v>
      </c>
      <c r="J25">
        <v>6.79326</v>
      </c>
      <c r="K25">
        <v>0.50622</v>
      </c>
      <c r="L25">
        <v>0.17867</v>
      </c>
      <c r="M25">
        <v>0.56603</v>
      </c>
      <c r="N25">
        <v>0.59849</v>
      </c>
    </row>
    <row r="26" spans="1:14" ht="12.75">
      <c r="A26" t="s">
        <v>1</v>
      </c>
      <c r="B26" s="4">
        <v>0.4864</v>
      </c>
      <c r="C26" s="4">
        <v>10</v>
      </c>
      <c r="D26" s="4">
        <v>10</v>
      </c>
      <c r="F26">
        <v>250.15382</v>
      </c>
      <c r="G26">
        <v>0.57306</v>
      </c>
      <c r="H26">
        <v>0.18735</v>
      </c>
      <c r="I26">
        <v>214.00769</v>
      </c>
      <c r="J26">
        <v>6.35139</v>
      </c>
      <c r="K26">
        <v>0.46141</v>
      </c>
      <c r="L26">
        <v>0.16141</v>
      </c>
      <c r="M26">
        <v>0.48841</v>
      </c>
      <c r="N26">
        <v>0.54194</v>
      </c>
    </row>
    <row r="27" spans="5:14" ht="12.75">
      <c r="E27" s="14" t="s">
        <v>173</v>
      </c>
      <c r="F27">
        <f>+F25*C25*D25/B25</f>
        <v>55497.744948532214</v>
      </c>
      <c r="G27">
        <f>+G25*D25*C25/B25</f>
        <v>123.90964544414793</v>
      </c>
      <c r="H27">
        <f>+H25*D25*C25/B25</f>
        <v>41.17804041174228</v>
      </c>
      <c r="I27">
        <f>+I25*D25*C25/B25</f>
        <v>43696.0884483416</v>
      </c>
      <c r="J27">
        <f>+J25*D25*C25/B25</f>
        <v>1294.9409073579873</v>
      </c>
      <c r="K27">
        <f>+K25*D25*C25/B25</f>
        <v>96.49637819290889</v>
      </c>
      <c r="L27">
        <f>+L25*D25*C25/B25</f>
        <v>34.05833015630957</v>
      </c>
      <c r="M27">
        <f>+M25*D25*C25/B25</f>
        <v>107.89744567289364</v>
      </c>
      <c r="N27">
        <f>+N25*D25*C25/B25</f>
        <v>114.08501715592833</v>
      </c>
    </row>
    <row r="28" spans="6:14" ht="12.75">
      <c r="F28">
        <f>+F26*C26*D26/B26</f>
        <v>51429.650493421046</v>
      </c>
      <c r="G28">
        <f>+G26*D26*C26/B26</f>
        <v>117.81661184210526</v>
      </c>
      <c r="H28">
        <f>+H26*D26*C26/B26</f>
        <v>38.51768092105263</v>
      </c>
      <c r="I28">
        <f>+I26*D26*C26/B26</f>
        <v>43998.29152960527</v>
      </c>
      <c r="J28">
        <f>+J26*D26*C26/B26</f>
        <v>1305.7956414473688</v>
      </c>
      <c r="K28">
        <f>+K26*D26*C26/B26</f>
        <v>94.86225328947368</v>
      </c>
      <c r="L28">
        <f>+L26*D26*C26/B26</f>
        <v>33.18462171052632</v>
      </c>
      <c r="M28">
        <f>+M26*D26*C26/B26</f>
        <v>100.41324013157895</v>
      </c>
      <c r="N28">
        <f>+N26*D26*C26/B26</f>
        <v>111.41858552631578</v>
      </c>
    </row>
    <row r="29" spans="4:14" ht="12.75">
      <c r="D29" s="8" t="s">
        <v>17</v>
      </c>
      <c r="E29" s="68"/>
      <c r="F29" s="9">
        <f aca="true" t="shared" si="4" ref="F29:N29">AVERAGE(F27:F28)</f>
        <v>53463.697720976634</v>
      </c>
      <c r="G29" s="9">
        <f t="shared" si="4"/>
        <v>120.8631286431266</v>
      </c>
      <c r="H29" s="9">
        <f t="shared" si="4"/>
        <v>39.84786066639745</v>
      </c>
      <c r="I29" s="9">
        <f t="shared" si="4"/>
        <v>43847.189988973434</v>
      </c>
      <c r="J29" s="9">
        <f t="shared" si="4"/>
        <v>1300.368274402678</v>
      </c>
      <c r="K29" s="9">
        <f t="shared" si="4"/>
        <v>95.67931574119129</v>
      </c>
      <c r="L29" s="9">
        <f t="shared" si="4"/>
        <v>33.62147593341795</v>
      </c>
      <c r="M29" s="9">
        <f t="shared" si="4"/>
        <v>104.1553429022363</v>
      </c>
      <c r="N29" s="9">
        <f t="shared" si="4"/>
        <v>112.75180134112205</v>
      </c>
    </row>
    <row r="30" spans="4:14" ht="12.75">
      <c r="D30" s="11" t="s">
        <v>18</v>
      </c>
      <c r="E30" s="69"/>
      <c r="F30" s="12">
        <f aca="true" t="shared" si="5" ref="F30:N30">STDEV(F27:F28)</f>
        <v>2876.577175716197</v>
      </c>
      <c r="G30" s="12">
        <f t="shared" si="5"/>
        <v>4.308425378001377</v>
      </c>
      <c r="H30" s="12">
        <f t="shared" si="5"/>
        <v>1.8811582362607295</v>
      </c>
      <c r="I30" s="12">
        <f t="shared" si="5"/>
        <v>213.68984805655515</v>
      </c>
      <c r="J30" s="12">
        <f t="shared" si="5"/>
        <v>7.675456082606689</v>
      </c>
      <c r="K30" s="12">
        <f t="shared" si="5"/>
        <v>1.1555008005235523</v>
      </c>
      <c r="L30" s="12">
        <f t="shared" si="5"/>
        <v>0.6178051667935784</v>
      </c>
      <c r="M30" s="12">
        <f t="shared" si="5"/>
        <v>5.292132490057293</v>
      </c>
      <c r="N30" s="12">
        <f t="shared" si="5"/>
        <v>1.8854518868692898</v>
      </c>
    </row>
    <row r="33" spans="1:5" ht="12.75">
      <c r="A33" s="2" t="s">
        <v>30</v>
      </c>
      <c r="B33" s="5"/>
      <c r="C33" s="5"/>
      <c r="D33" s="5"/>
      <c r="E33" s="5"/>
    </row>
    <row r="34" spans="1:14" ht="12.75">
      <c r="A34" s="7" t="s">
        <v>2</v>
      </c>
      <c r="B34" s="7" t="s">
        <v>12</v>
      </c>
      <c r="C34" s="7" t="s">
        <v>13</v>
      </c>
      <c r="D34" s="7" t="s">
        <v>15</v>
      </c>
      <c r="E34" s="7"/>
      <c r="F34" s="7" t="s">
        <v>3</v>
      </c>
      <c r="G34" s="7" t="s">
        <v>4</v>
      </c>
      <c r="H34" s="7" t="s">
        <v>5</v>
      </c>
      <c r="I34" s="7" t="s">
        <v>6</v>
      </c>
      <c r="J34" s="7" t="s">
        <v>7</v>
      </c>
      <c r="K34" s="7" t="s">
        <v>8</v>
      </c>
      <c r="L34" s="7" t="s">
        <v>9</v>
      </c>
      <c r="M34" s="7" t="s">
        <v>10</v>
      </c>
      <c r="N34" s="7" t="s">
        <v>11</v>
      </c>
    </row>
    <row r="35" spans="1:14" ht="12.75">
      <c r="A35" t="s">
        <v>0</v>
      </c>
      <c r="B35" s="4">
        <v>0.5599</v>
      </c>
      <c r="C35" s="4">
        <v>10</v>
      </c>
      <c r="D35" s="4">
        <v>10</v>
      </c>
      <c r="E35" s="14" t="s">
        <v>172</v>
      </c>
      <c r="F35">
        <v>316.39853</v>
      </c>
      <c r="G35">
        <v>0.69831</v>
      </c>
      <c r="H35">
        <v>0.22093</v>
      </c>
      <c r="I35">
        <v>241.45151</v>
      </c>
      <c r="J35">
        <v>8.87424</v>
      </c>
      <c r="K35">
        <v>0.51917</v>
      </c>
      <c r="L35">
        <v>0.18105</v>
      </c>
      <c r="M35">
        <v>0.62946</v>
      </c>
      <c r="N35">
        <v>0.60912</v>
      </c>
    </row>
    <row r="36" spans="1:14" ht="12.75">
      <c r="A36" t="s">
        <v>1</v>
      </c>
      <c r="B36" s="4">
        <v>0.5247</v>
      </c>
      <c r="C36" s="4">
        <v>10</v>
      </c>
      <c r="D36" s="4">
        <v>10</v>
      </c>
      <c r="F36">
        <v>287.37024</v>
      </c>
      <c r="G36">
        <v>0.63441</v>
      </c>
      <c r="H36">
        <v>0.19867</v>
      </c>
      <c r="I36">
        <v>225.78778</v>
      </c>
      <c r="J36">
        <v>8.32721</v>
      </c>
      <c r="K36">
        <v>0.48984</v>
      </c>
      <c r="L36">
        <v>0.16755</v>
      </c>
      <c r="M36">
        <v>0.56371</v>
      </c>
      <c r="N36">
        <v>0.56039</v>
      </c>
    </row>
    <row r="37" spans="5:14" ht="12.75">
      <c r="E37" s="14" t="s">
        <v>173</v>
      </c>
      <c r="F37">
        <f>+F35*C35*D35/B35</f>
        <v>56509.828540810864</v>
      </c>
      <c r="G37">
        <f>+G35*D35*C35/B35</f>
        <v>124.72048580103592</v>
      </c>
      <c r="H37">
        <f>+H35*D35*C35/B35</f>
        <v>39.458831934273974</v>
      </c>
      <c r="I37">
        <f>+I35*D35*C35/B35</f>
        <v>43124.04179317736</v>
      </c>
      <c r="J37">
        <f>+J35*D35*C35/B35</f>
        <v>1584.9687444186463</v>
      </c>
      <c r="K37">
        <f>+K35*D35*C35/B35</f>
        <v>92.72548669405252</v>
      </c>
      <c r="L37">
        <f>+L35*D35*C35/B35</f>
        <v>32.336131452045</v>
      </c>
      <c r="M37">
        <f>+M35*D35*C35/B35</f>
        <v>112.42364707983569</v>
      </c>
      <c r="N37">
        <f>+N35*D35*C35/B35</f>
        <v>108.79085550991249</v>
      </c>
    </row>
    <row r="38" spans="6:14" ht="12.75">
      <c r="F38">
        <f>+F36*C36*D36/B36</f>
        <v>54768.48484848485</v>
      </c>
      <c r="G38">
        <f>+G36*D36*C36/B36</f>
        <v>120.9090909090909</v>
      </c>
      <c r="H38">
        <f>+H36*D36*C36/B36</f>
        <v>37.863541071088235</v>
      </c>
      <c r="I38">
        <f>+I36*D36*C36/B36</f>
        <v>43031.78578235182</v>
      </c>
      <c r="J38">
        <f>+J36*D36*C36/B36</f>
        <v>1587.04211930627</v>
      </c>
      <c r="K38">
        <f>+K36*D36*C36/B36</f>
        <v>93.35620354488277</v>
      </c>
      <c r="L38">
        <f>+L36*D36*C36/B36</f>
        <v>31.9325328759291</v>
      </c>
      <c r="M38">
        <f>+M36*D36*C36/B36</f>
        <v>107.43472460453592</v>
      </c>
      <c r="N38">
        <f>+N36*D36*C36/B36</f>
        <v>106.80198208500094</v>
      </c>
    </row>
    <row r="39" spans="4:14" ht="12.75">
      <c r="D39" s="8" t="s">
        <v>17</v>
      </c>
      <c r="E39" s="68"/>
      <c r="F39" s="9">
        <f aca="true" t="shared" si="6" ref="F39:N39">AVERAGE(F37:F38)</f>
        <v>55639.156694647856</v>
      </c>
      <c r="G39" s="9">
        <f t="shared" si="6"/>
        <v>122.81478835506341</v>
      </c>
      <c r="H39" s="9">
        <f t="shared" si="6"/>
        <v>38.661186502681105</v>
      </c>
      <c r="I39" s="9">
        <f t="shared" si="6"/>
        <v>43077.91378776459</v>
      </c>
      <c r="J39" s="9">
        <f t="shared" si="6"/>
        <v>1586.0054318624582</v>
      </c>
      <c r="K39" s="9">
        <f t="shared" si="6"/>
        <v>93.04084511946765</v>
      </c>
      <c r="L39" s="9">
        <f t="shared" si="6"/>
        <v>32.134332163987054</v>
      </c>
      <c r="M39" s="9">
        <f t="shared" si="6"/>
        <v>109.9291858421858</v>
      </c>
      <c r="N39" s="9">
        <f t="shared" si="6"/>
        <v>107.79641879745671</v>
      </c>
    </row>
    <row r="40" spans="4:14" ht="12.75">
      <c r="D40" s="11" t="s">
        <v>18</v>
      </c>
      <c r="E40" s="69"/>
      <c r="F40" s="12">
        <f aca="true" t="shared" si="7" ref="F40:N40">STDEV(F37:F38)</f>
        <v>1231.3159332200419</v>
      </c>
      <c r="G40" s="12">
        <f t="shared" si="7"/>
        <v>2.69506317387458</v>
      </c>
      <c r="H40" s="12">
        <f t="shared" si="7"/>
        <v>1.1280409873233948</v>
      </c>
      <c r="I40" s="12">
        <f t="shared" si="7"/>
        <v>65.23485086050475</v>
      </c>
      <c r="J40" s="12">
        <f t="shared" si="7"/>
        <v>1.4660974430561966</v>
      </c>
      <c r="K40" s="12">
        <f t="shared" si="7"/>
        <v>0.4459841622280227</v>
      </c>
      <c r="L40" s="12">
        <f t="shared" si="7"/>
        <v>0.28538729004781177</v>
      </c>
      <c r="M40" s="12">
        <f t="shared" si="7"/>
        <v>3.5277009130984993</v>
      </c>
      <c r="N40" s="12">
        <f t="shared" si="7"/>
        <v>1.406345885677412</v>
      </c>
    </row>
    <row r="42" spans="1:5" ht="12.75">
      <c r="A42" s="2" t="s">
        <v>31</v>
      </c>
      <c r="B42" s="5"/>
      <c r="C42" s="5"/>
      <c r="D42" s="5"/>
      <c r="E42" s="5"/>
    </row>
    <row r="43" spans="1:14" ht="12.75">
      <c r="A43" s="7" t="s">
        <v>2</v>
      </c>
      <c r="B43" s="7" t="s">
        <v>12</v>
      </c>
      <c r="C43" s="7" t="s">
        <v>13</v>
      </c>
      <c r="D43" s="7" t="s">
        <v>15</v>
      </c>
      <c r="E43" s="7"/>
      <c r="F43" s="7" t="s">
        <v>3</v>
      </c>
      <c r="G43" s="7" t="s">
        <v>4</v>
      </c>
      <c r="H43" s="7" t="s">
        <v>5</v>
      </c>
      <c r="I43" s="7" t="s">
        <v>6</v>
      </c>
      <c r="J43" s="7" t="s">
        <v>7</v>
      </c>
      <c r="K43" s="7" t="s">
        <v>8</v>
      </c>
      <c r="L43" s="7" t="s">
        <v>9</v>
      </c>
      <c r="M43" s="7" t="s">
        <v>10</v>
      </c>
      <c r="N43" s="7" t="s">
        <v>11</v>
      </c>
    </row>
    <row r="44" spans="1:14" ht="12.75">
      <c r="A44" t="s">
        <v>0</v>
      </c>
      <c r="B44" s="4">
        <v>0.5329</v>
      </c>
      <c r="C44" s="4">
        <v>10</v>
      </c>
      <c r="D44" s="4">
        <v>10</v>
      </c>
      <c r="E44" s="14" t="s">
        <v>172</v>
      </c>
      <c r="F44">
        <v>322.08362</v>
      </c>
      <c r="G44">
        <v>0.69309</v>
      </c>
      <c r="H44">
        <v>0.21668</v>
      </c>
      <c r="I44">
        <v>234.67154</v>
      </c>
      <c r="J44">
        <v>5.03765</v>
      </c>
      <c r="K44">
        <v>0.49992</v>
      </c>
      <c r="L44">
        <v>0.17542</v>
      </c>
      <c r="M44">
        <v>0.6409</v>
      </c>
      <c r="N44">
        <v>0.59759</v>
      </c>
    </row>
    <row r="45" spans="1:14" ht="12.75">
      <c r="A45" t="s">
        <v>1</v>
      </c>
      <c r="B45" s="4">
        <v>0.5378</v>
      </c>
      <c r="C45" s="4">
        <v>10</v>
      </c>
      <c r="D45" s="4">
        <v>10</v>
      </c>
      <c r="F45">
        <v>326.50208</v>
      </c>
      <c r="G45">
        <v>0.71229</v>
      </c>
      <c r="H45">
        <v>0.22254</v>
      </c>
      <c r="I45">
        <v>236.42035</v>
      </c>
      <c r="J45">
        <v>5.06734</v>
      </c>
      <c r="K45">
        <v>0.50126</v>
      </c>
      <c r="L45">
        <v>0.17733</v>
      </c>
      <c r="M45">
        <v>0.65664</v>
      </c>
      <c r="N45">
        <v>0.60225</v>
      </c>
    </row>
    <row r="46" spans="5:14" ht="12.75">
      <c r="E46" s="14" t="s">
        <v>173</v>
      </c>
      <c r="F46">
        <f>+F44*C44*D44/B44</f>
        <v>60439.786076186894</v>
      </c>
      <c r="G46">
        <f>+G44*D44*C44/B44</f>
        <v>130.06004878964157</v>
      </c>
      <c r="H46">
        <f>+H44*D44*C44/B44</f>
        <v>40.660536686057426</v>
      </c>
      <c r="I46">
        <f>+I44*D44*C44/B44</f>
        <v>44036.69356352036</v>
      </c>
      <c r="J46">
        <f>+J44*D44*C44/B44</f>
        <v>945.3274535560141</v>
      </c>
      <c r="K46">
        <f>+K44*D44*C44/B44</f>
        <v>93.81122161756427</v>
      </c>
      <c r="L46">
        <f>+L44*D44*C44/B44</f>
        <v>32.917995871645715</v>
      </c>
      <c r="M46">
        <f>+M44*D44*C44/B44</f>
        <v>120.26646650403453</v>
      </c>
      <c r="N46">
        <f>+N44*D44*C44/B44</f>
        <v>112.1392381309814</v>
      </c>
    </row>
    <row r="47" spans="6:14" ht="12.75">
      <c r="F47">
        <f>+F45*C45*D45/B45</f>
        <v>60710.68798809967</v>
      </c>
      <c r="G47">
        <f>+G45*D45*C45/B45</f>
        <v>132.44514689475642</v>
      </c>
      <c r="H47">
        <f>+H45*D45*C45/B45</f>
        <v>41.3796950539234</v>
      </c>
      <c r="I47">
        <f>+I45*D45*C45/B45</f>
        <v>43960.64522127185</v>
      </c>
      <c r="J47">
        <f>+J45*D45*C45/B45</f>
        <v>942.2350316102642</v>
      </c>
      <c r="K47">
        <f>+K45*D45*C45/B45</f>
        <v>93.20565265898105</v>
      </c>
      <c r="L47">
        <f>+L45*D45*C45/B45</f>
        <v>32.97322424693194</v>
      </c>
      <c r="M47">
        <f>+M45*D45*C45/B45</f>
        <v>122.097433990331</v>
      </c>
      <c r="N47">
        <f>+N45*D45*C45/B45</f>
        <v>111.98400892525102</v>
      </c>
    </row>
    <row r="48" spans="4:14" ht="12.75">
      <c r="D48" s="8" t="s">
        <v>17</v>
      </c>
      <c r="E48" s="68"/>
      <c r="F48" s="9">
        <f aca="true" t="shared" si="8" ref="F48:N48">AVERAGE(F46:F47)</f>
        <v>60575.23703214328</v>
      </c>
      <c r="G48" s="9">
        <f t="shared" si="8"/>
        <v>131.252597842199</v>
      </c>
      <c r="H48" s="9">
        <f t="shared" si="8"/>
        <v>41.02011586999041</v>
      </c>
      <c r="I48" s="9">
        <f t="shared" si="8"/>
        <v>43998.66939239611</v>
      </c>
      <c r="J48" s="9">
        <f t="shared" si="8"/>
        <v>943.7812425831391</v>
      </c>
      <c r="K48" s="9">
        <f t="shared" si="8"/>
        <v>93.50843713827265</v>
      </c>
      <c r="L48" s="9">
        <f t="shared" si="8"/>
        <v>32.945610059288825</v>
      </c>
      <c r="M48" s="9">
        <f t="shared" si="8"/>
        <v>121.18195024718275</v>
      </c>
      <c r="N48" s="9">
        <f t="shared" si="8"/>
        <v>112.0616235281162</v>
      </c>
    </row>
    <row r="49" spans="4:14" ht="12.75">
      <c r="D49" s="11" t="s">
        <v>18</v>
      </c>
      <c r="E49" s="69"/>
      <c r="F49" s="12">
        <f aca="true" t="shared" si="9" ref="F49:N49">STDEV(F46:F47)</f>
        <v>191.55657894822318</v>
      </c>
      <c r="G49" s="12">
        <f t="shared" si="9"/>
        <v>1.6865190439209812</v>
      </c>
      <c r="H49" s="12">
        <f t="shared" si="9"/>
        <v>0.5085217586651651</v>
      </c>
      <c r="I49" s="12">
        <f t="shared" si="9"/>
        <v>53.774298502923365</v>
      </c>
      <c r="J49" s="12">
        <f t="shared" si="9"/>
        <v>2.1866725280984185</v>
      </c>
      <c r="K49" s="12">
        <f t="shared" si="9"/>
        <v>0.42820191709493166</v>
      </c>
      <c r="L49" s="12">
        <f t="shared" si="9"/>
        <v>0.039052358682025966</v>
      </c>
      <c r="M49" s="12">
        <f t="shared" si="9"/>
        <v>1.2946895256933324</v>
      </c>
      <c r="N49" s="12">
        <f t="shared" si="9"/>
        <v>0.10976362402294702</v>
      </c>
    </row>
    <row r="52" spans="1:5" ht="12.75">
      <c r="A52" s="2" t="s">
        <v>32</v>
      </c>
      <c r="B52" s="5"/>
      <c r="C52" s="5"/>
      <c r="D52" s="5"/>
      <c r="E52" s="5"/>
    </row>
    <row r="53" spans="1:14" ht="12.75">
      <c r="A53" s="7" t="s">
        <v>2</v>
      </c>
      <c r="B53" s="7" t="s">
        <v>12</v>
      </c>
      <c r="C53" s="7" t="s">
        <v>13</v>
      </c>
      <c r="D53" s="7" t="s">
        <v>15</v>
      </c>
      <c r="E53" s="7"/>
      <c r="F53" s="7" t="s">
        <v>3</v>
      </c>
      <c r="G53" s="7" t="s">
        <v>4</v>
      </c>
      <c r="H53" s="7" t="s">
        <v>5</v>
      </c>
      <c r="I53" s="7" t="s">
        <v>6</v>
      </c>
      <c r="J53" s="7" t="s">
        <v>7</v>
      </c>
      <c r="K53" s="7" t="s">
        <v>8</v>
      </c>
      <c r="L53" s="7" t="s">
        <v>9</v>
      </c>
      <c r="M53" s="7" t="s">
        <v>10</v>
      </c>
      <c r="N53" s="7" t="s">
        <v>11</v>
      </c>
    </row>
    <row r="54" spans="1:14" ht="12.75">
      <c r="A54" t="s">
        <v>0</v>
      </c>
      <c r="B54" s="4">
        <v>0.7297</v>
      </c>
      <c r="C54" s="4">
        <v>10</v>
      </c>
      <c r="D54" s="4">
        <v>10</v>
      </c>
      <c r="E54" s="14" t="s">
        <v>172</v>
      </c>
      <c r="F54" s="17">
        <v>209.91733</v>
      </c>
      <c r="G54" s="17">
        <v>0.65194</v>
      </c>
      <c r="H54" s="17">
        <v>0.20486</v>
      </c>
      <c r="I54" s="17">
        <v>237.68666</v>
      </c>
      <c r="J54" s="17">
        <v>5.56351</v>
      </c>
      <c r="K54" s="17">
        <v>0.55032</v>
      </c>
      <c r="L54" s="17">
        <v>0.17233</v>
      </c>
      <c r="M54" s="17">
        <v>0.50323</v>
      </c>
      <c r="N54" s="17">
        <v>0.77727</v>
      </c>
    </row>
    <row r="55" spans="1:14" ht="12.75">
      <c r="A55" t="s">
        <v>1</v>
      </c>
      <c r="B55" s="4">
        <v>0.7244</v>
      </c>
      <c r="C55" s="4">
        <v>10</v>
      </c>
      <c r="D55" s="4">
        <v>10</v>
      </c>
      <c r="F55" s="17">
        <v>210.70375</v>
      </c>
      <c r="G55" s="17">
        <v>0.64905</v>
      </c>
      <c r="H55" s="17">
        <v>0.20646</v>
      </c>
      <c r="I55" s="17">
        <v>240.01529</v>
      </c>
      <c r="J55" s="17">
        <v>5.59143</v>
      </c>
      <c r="K55" s="17">
        <v>0.5496</v>
      </c>
      <c r="L55" s="17">
        <v>0.17406</v>
      </c>
      <c r="M55" s="17">
        <v>0.51436</v>
      </c>
      <c r="N55" s="17">
        <v>0.78108</v>
      </c>
    </row>
    <row r="56" spans="5:14" ht="12.75">
      <c r="E56" s="14" t="s">
        <v>173</v>
      </c>
      <c r="F56">
        <f>+F54*C54*D54/B54</f>
        <v>28767.620940112374</v>
      </c>
      <c r="G56">
        <f>+G54*D54*C54/B54</f>
        <v>89.34356584897901</v>
      </c>
      <c r="H56">
        <f>+H54*D54*C54/B54</f>
        <v>28.074551185418667</v>
      </c>
      <c r="I56">
        <f>+I54*D54*C54/B54</f>
        <v>32573.202686035354</v>
      </c>
      <c r="J56">
        <f>+J54*D54*C54/B54</f>
        <v>762.4379882143346</v>
      </c>
      <c r="K56">
        <f>+K54*D54*C54/B54</f>
        <v>75.41729477867617</v>
      </c>
      <c r="L56">
        <f>+L54*D54*C54/B54</f>
        <v>23.61655474852679</v>
      </c>
      <c r="M56">
        <f>+M54*D54*C54/B54</f>
        <v>68.96395779087295</v>
      </c>
      <c r="N56">
        <f>+N54*D54*C54/B54</f>
        <v>106.51911744552557</v>
      </c>
    </row>
    <row r="57" spans="6:14" ht="12.75">
      <c r="F57">
        <f>+F55*C55*D55/B55</f>
        <v>29086.657923799008</v>
      </c>
      <c r="G57">
        <f>+G55*D55*C55/B55</f>
        <v>89.59828823854224</v>
      </c>
      <c r="H57">
        <f>+H55*D55*C55/B55</f>
        <v>28.500828271673107</v>
      </c>
      <c r="I57">
        <f>+I55*D55*C55/B55</f>
        <v>33132.97763666483</v>
      </c>
      <c r="J57">
        <f>+J55*D55*C55/B55</f>
        <v>771.8705135284373</v>
      </c>
      <c r="K57">
        <f>+K55*D55*C55/B55</f>
        <v>75.8696852567642</v>
      </c>
      <c r="L57">
        <f>+L55*D55*C55/B55</f>
        <v>24.028161236885694</v>
      </c>
      <c r="M57">
        <f>+M55*D55*C55/B55</f>
        <v>71.00496963003864</v>
      </c>
      <c r="N57">
        <f>+N55*D55*C55/B55</f>
        <v>107.82440640530093</v>
      </c>
    </row>
    <row r="58" spans="4:14" ht="12.75">
      <c r="D58" s="8" t="s">
        <v>17</v>
      </c>
      <c r="E58" s="68"/>
      <c r="F58" s="9">
        <f aca="true" t="shared" si="10" ref="F58:N58">AVERAGE(F56:F57)</f>
        <v>28927.139431955693</v>
      </c>
      <c r="G58" s="9">
        <f t="shared" si="10"/>
        <v>89.47092704376062</v>
      </c>
      <c r="H58" s="9">
        <f t="shared" si="10"/>
        <v>28.287689728545885</v>
      </c>
      <c r="I58" s="9">
        <f t="shared" si="10"/>
        <v>32853.09016135009</v>
      </c>
      <c r="J58" s="9">
        <f t="shared" si="10"/>
        <v>767.154250871386</v>
      </c>
      <c r="K58" s="9">
        <f t="shared" si="10"/>
        <v>75.64349001772018</v>
      </c>
      <c r="L58" s="9">
        <f t="shared" si="10"/>
        <v>23.822357992706245</v>
      </c>
      <c r="M58" s="9">
        <f t="shared" si="10"/>
        <v>69.9844637104558</v>
      </c>
      <c r="N58" s="9">
        <f t="shared" si="10"/>
        <v>107.17176192541325</v>
      </c>
    </row>
    <row r="59" spans="4:14" ht="12.75">
      <c r="D59" s="11" t="s">
        <v>18</v>
      </c>
      <c r="E59" s="69"/>
      <c r="F59" s="12">
        <f aca="true" t="shared" si="11" ref="F59:N59">STDEV(F56:F57)</f>
        <v>225.59321461381646</v>
      </c>
      <c r="G59" s="12">
        <f t="shared" si="11"/>
        <v>0.18011592897746923</v>
      </c>
      <c r="H59" s="12">
        <f t="shared" si="11"/>
        <v>0.3014234183551638</v>
      </c>
      <c r="I59" s="12">
        <f t="shared" si="11"/>
        <v>395.8206635287912</v>
      </c>
      <c r="J59" s="12">
        <f t="shared" si="11"/>
        <v>6.669802613295209</v>
      </c>
      <c r="K59" s="12">
        <f t="shared" si="11"/>
        <v>0.31988837479864213</v>
      </c>
      <c r="L59" s="12">
        <f t="shared" si="11"/>
        <v>0.29104973909888804</v>
      </c>
      <c r="M59" s="12">
        <f t="shared" si="11"/>
        <v>1.443213311956141</v>
      </c>
      <c r="N59" s="12">
        <f t="shared" si="11"/>
        <v>0.9229786748660728</v>
      </c>
    </row>
    <row r="60" spans="4:14" ht="12.75">
      <c r="D60" s="70"/>
      <c r="E60" s="70"/>
      <c r="F60" s="71"/>
      <c r="G60" s="71"/>
      <c r="H60" s="71"/>
      <c r="I60" s="71"/>
      <c r="J60" s="71"/>
      <c r="K60" s="71"/>
      <c r="L60" s="71"/>
      <c r="M60" s="71"/>
      <c r="N60" s="71"/>
    </row>
    <row r="62" spans="1:5" ht="12.75">
      <c r="A62" s="2" t="s">
        <v>33</v>
      </c>
      <c r="B62" s="5"/>
      <c r="C62" s="5"/>
      <c r="D62" s="5"/>
      <c r="E62" s="5"/>
    </row>
    <row r="63" spans="1:14" ht="12.75">
      <c r="A63" s="7" t="s">
        <v>2</v>
      </c>
      <c r="B63" s="7" t="s">
        <v>12</v>
      </c>
      <c r="C63" s="7" t="s">
        <v>13</v>
      </c>
      <c r="D63" s="7" t="s">
        <v>15</v>
      </c>
      <c r="E63" s="7"/>
      <c r="F63" s="7" t="s">
        <v>3</v>
      </c>
      <c r="G63" s="7" t="s">
        <v>4</v>
      </c>
      <c r="H63" s="7" t="s">
        <v>5</v>
      </c>
      <c r="I63" s="7" t="s">
        <v>6</v>
      </c>
      <c r="J63" s="7" t="s">
        <v>7</v>
      </c>
      <c r="K63" s="7" t="s">
        <v>8</v>
      </c>
      <c r="L63" s="7" t="s">
        <v>9</v>
      </c>
      <c r="M63" s="7" t="s">
        <v>10</v>
      </c>
      <c r="N63" s="7" t="s">
        <v>11</v>
      </c>
    </row>
    <row r="64" spans="1:14" ht="12.75">
      <c r="A64" t="s">
        <v>0</v>
      </c>
      <c r="B64" s="4">
        <v>0.3263</v>
      </c>
      <c r="C64" s="4">
        <v>10</v>
      </c>
      <c r="D64" s="4">
        <v>10</v>
      </c>
      <c r="E64" s="14" t="s">
        <v>172</v>
      </c>
      <c r="F64" s="17">
        <v>88.38353</v>
      </c>
      <c r="G64" s="17">
        <v>0.25486</v>
      </c>
      <c r="H64" s="17">
        <v>0.08322</v>
      </c>
      <c r="I64" s="17">
        <v>110.7142</v>
      </c>
      <c r="J64" s="17">
        <v>3.19383</v>
      </c>
      <c r="K64" s="17">
        <v>0.24883</v>
      </c>
      <c r="L64" s="17">
        <v>0.08096</v>
      </c>
      <c r="M64" s="17">
        <v>0.24001</v>
      </c>
      <c r="N64" s="17">
        <v>0.31042</v>
      </c>
    </row>
    <row r="65" spans="1:14" ht="12.75">
      <c r="A65" t="s">
        <v>1</v>
      </c>
      <c r="B65" s="4">
        <v>0.3125</v>
      </c>
      <c r="C65" s="4">
        <v>10</v>
      </c>
      <c r="D65" s="4">
        <v>10</v>
      </c>
      <c r="F65" s="17">
        <v>80.45123</v>
      </c>
      <c r="G65" s="17">
        <v>0.23352</v>
      </c>
      <c r="H65" s="17">
        <v>0.0795</v>
      </c>
      <c r="I65" s="17">
        <v>103.3866</v>
      </c>
      <c r="J65" s="17">
        <v>3.03997</v>
      </c>
      <c r="K65" s="17">
        <v>0.2364</v>
      </c>
      <c r="L65" s="17">
        <v>0.07576</v>
      </c>
      <c r="M65" s="17">
        <v>0.21916</v>
      </c>
      <c r="N65" s="17">
        <v>0.2937</v>
      </c>
    </row>
    <row r="66" spans="5:14" ht="12.75">
      <c r="E66" s="14" t="s">
        <v>173</v>
      </c>
      <c r="F66">
        <f>+F64*C64*D64/B64</f>
        <v>27086.58596383696</v>
      </c>
      <c r="G66">
        <f>+G64*D64*C64/B64</f>
        <v>78.10603738890592</v>
      </c>
      <c r="H66">
        <f>+H64*D64*C64/B64</f>
        <v>25.504137296965986</v>
      </c>
      <c r="I66">
        <f>+I64*D64*C64/B64</f>
        <v>33930.186944529574</v>
      </c>
      <c r="J66">
        <f>+J64*D64*C64/B64</f>
        <v>978.801716212075</v>
      </c>
      <c r="K66">
        <f>+K64*D64*C64/B64</f>
        <v>76.25804474410052</v>
      </c>
      <c r="L66">
        <f>+L64*D64*C64/B64</f>
        <v>24.811523138216366</v>
      </c>
      <c r="M66">
        <f>+M64*D64*C64/B64</f>
        <v>73.55501072632548</v>
      </c>
      <c r="N66">
        <f>+N64*D64*C64/B64</f>
        <v>95.1333129022372</v>
      </c>
    </row>
    <row r="67" spans="6:14" ht="12.75">
      <c r="F67">
        <f>+F65*C65*D65/B65</f>
        <v>25744.3936</v>
      </c>
      <c r="G67">
        <f>+G65*D65*C65/B65</f>
        <v>74.7264</v>
      </c>
      <c r="H67">
        <f>+H65*D65*C65/B65</f>
        <v>25.44</v>
      </c>
      <c r="I67">
        <f>+I65*D65*C65/B65</f>
        <v>33083.712</v>
      </c>
      <c r="J67">
        <f>+J65*D65*C65/B65</f>
        <v>972.7904000000001</v>
      </c>
      <c r="K67">
        <f>+K65*D65*C65/B65</f>
        <v>75.648</v>
      </c>
      <c r="L67">
        <f>+L65*D65*C65/B65</f>
        <v>24.243199999999998</v>
      </c>
      <c r="M67">
        <f>+M65*D65*C65/B65</f>
        <v>70.13119999999999</v>
      </c>
      <c r="N67">
        <f>+N65*D65*C65/B65</f>
        <v>93.98400000000001</v>
      </c>
    </row>
    <row r="68" spans="4:14" ht="12.75">
      <c r="D68" s="8" t="s">
        <v>17</v>
      </c>
      <c r="E68" s="68"/>
      <c r="F68" s="9">
        <f aca="true" t="shared" si="12" ref="F68:N68">AVERAGE(F66:F67)</f>
        <v>26415.489781918477</v>
      </c>
      <c r="G68" s="9">
        <f t="shared" si="12"/>
        <v>76.41621869445297</v>
      </c>
      <c r="H68" s="9">
        <f t="shared" si="12"/>
        <v>25.472068648482995</v>
      </c>
      <c r="I68" s="9">
        <f t="shared" si="12"/>
        <v>33506.94947226479</v>
      </c>
      <c r="J68" s="9">
        <f t="shared" si="12"/>
        <v>975.7960581060375</v>
      </c>
      <c r="K68" s="9">
        <f t="shared" si="12"/>
        <v>75.95302237205026</v>
      </c>
      <c r="L68" s="9">
        <f t="shared" si="12"/>
        <v>24.52736156910818</v>
      </c>
      <c r="M68" s="9">
        <f t="shared" si="12"/>
        <v>71.84310536316273</v>
      </c>
      <c r="N68" s="9">
        <f t="shared" si="12"/>
        <v>94.5586564511186</v>
      </c>
    </row>
    <row r="69" spans="4:14" ht="12.75">
      <c r="D69" s="11" t="s">
        <v>18</v>
      </c>
      <c r="E69" s="69"/>
      <c r="F69" s="12">
        <f aca="true" t="shared" si="13" ref="F69:N69">STDEV(F66:F67)</f>
        <v>949.0733221261668</v>
      </c>
      <c r="G69" s="12">
        <f t="shared" si="13"/>
        <v>2.3897645156467138</v>
      </c>
      <c r="H69" s="12">
        <f t="shared" si="13"/>
        <v>0.045351917607519554</v>
      </c>
      <c r="I69" s="12">
        <f t="shared" si="13"/>
        <v>598.5481733814487</v>
      </c>
      <c r="J69" s="12">
        <f t="shared" si="13"/>
        <v>4.250642457408439</v>
      </c>
      <c r="K69" s="12">
        <f t="shared" si="13"/>
        <v>0.43136677538045726</v>
      </c>
      <c r="L69" s="12">
        <f t="shared" si="13"/>
        <v>0.40186514493812897</v>
      </c>
      <c r="M69" s="12">
        <f t="shared" si="13"/>
        <v>2.4209997820838893</v>
      </c>
      <c r="N69" s="12">
        <f t="shared" si="13"/>
        <v>0.8126869468771865</v>
      </c>
    </row>
    <row r="72" spans="1:5" ht="12.75">
      <c r="A72" s="2" t="s">
        <v>34</v>
      </c>
      <c r="B72" s="5"/>
      <c r="C72" s="5"/>
      <c r="D72" s="5"/>
      <c r="E72" s="5"/>
    </row>
    <row r="73" spans="1:14" ht="12.75">
      <c r="A73" s="7" t="s">
        <v>2</v>
      </c>
      <c r="B73" s="7" t="s">
        <v>12</v>
      </c>
      <c r="C73" s="7" t="s">
        <v>13</v>
      </c>
      <c r="D73" s="7" t="s">
        <v>15</v>
      </c>
      <c r="E73" s="7"/>
      <c r="F73" s="7" t="s">
        <v>3</v>
      </c>
      <c r="G73" s="7" t="s">
        <v>4</v>
      </c>
      <c r="H73" s="7" t="s">
        <v>5</v>
      </c>
      <c r="I73" s="7" t="s">
        <v>6</v>
      </c>
      <c r="J73" s="7" t="s">
        <v>7</v>
      </c>
      <c r="K73" s="7" t="s">
        <v>8</v>
      </c>
      <c r="L73" s="7" t="s">
        <v>9</v>
      </c>
      <c r="M73" s="7" t="s">
        <v>10</v>
      </c>
      <c r="N73" s="7" t="s">
        <v>11</v>
      </c>
    </row>
    <row r="74" spans="1:14" ht="12.75">
      <c r="A74" t="s">
        <v>0</v>
      </c>
      <c r="B74" s="4">
        <v>0.4261</v>
      </c>
      <c r="C74" s="4">
        <v>10</v>
      </c>
      <c r="D74" s="4">
        <v>10</v>
      </c>
      <c r="E74" s="14" t="s">
        <v>172</v>
      </c>
      <c r="F74" s="17">
        <v>111.23127</v>
      </c>
      <c r="G74" s="17">
        <v>0.34796</v>
      </c>
      <c r="H74" s="17">
        <v>0.11494</v>
      </c>
      <c r="I74" s="17">
        <v>142.06149</v>
      </c>
      <c r="J74" s="17">
        <v>3.89547</v>
      </c>
      <c r="K74" s="17">
        <v>0.31988</v>
      </c>
      <c r="L74" s="17">
        <v>0.09917</v>
      </c>
      <c r="M74" s="17">
        <v>0.29401</v>
      </c>
      <c r="N74" s="17">
        <v>0.39863</v>
      </c>
    </row>
    <row r="75" spans="1:14" ht="12.75">
      <c r="A75" t="s">
        <v>1</v>
      </c>
      <c r="B75" s="4">
        <v>0.4745</v>
      </c>
      <c r="C75" s="4">
        <v>10</v>
      </c>
      <c r="D75" s="4">
        <v>10</v>
      </c>
      <c r="F75" s="17">
        <v>133.27371</v>
      </c>
      <c r="G75" s="17">
        <v>0.39786</v>
      </c>
      <c r="H75" s="17">
        <v>0.13007</v>
      </c>
      <c r="I75" s="17">
        <v>155.2403</v>
      </c>
      <c r="J75" s="17">
        <v>4.16509</v>
      </c>
      <c r="K75" s="17">
        <v>0.3532</v>
      </c>
      <c r="L75" s="17">
        <v>0.1078</v>
      </c>
      <c r="M75" s="17">
        <v>0.34924</v>
      </c>
      <c r="N75" s="17">
        <v>0.44523</v>
      </c>
    </row>
    <row r="76" spans="5:14" ht="12.75">
      <c r="E76" s="14" t="s">
        <v>173</v>
      </c>
      <c r="F76">
        <f>+F74*C74*D74/B74</f>
        <v>26104.498943909883</v>
      </c>
      <c r="G76">
        <f>+G74*D74*C74/B74</f>
        <v>81.6615817883126</v>
      </c>
      <c r="H76">
        <f>+H74*D74*C74/B74</f>
        <v>26.9748885238207</v>
      </c>
      <c r="I76">
        <f>+I74*D74*C74/B74</f>
        <v>33339.94132832669</v>
      </c>
      <c r="J76">
        <f>+J74*D74*C74/B74</f>
        <v>914.2149730110303</v>
      </c>
      <c r="K76">
        <f>+K74*D74*C74/B74</f>
        <v>75.07157944144568</v>
      </c>
      <c r="L76">
        <f>+L74*D74*C74/B74</f>
        <v>23.273879371039662</v>
      </c>
      <c r="M76">
        <f>+M74*D74*C74/B74</f>
        <v>69.00023468669328</v>
      </c>
      <c r="N76">
        <f>+N74*D74*C74/B74</f>
        <v>93.55315653602442</v>
      </c>
    </row>
    <row r="77" spans="6:14" ht="12.75">
      <c r="F77">
        <f>+F75*C75*D75/B75</f>
        <v>28087.18861959958</v>
      </c>
      <c r="G77">
        <f>+G75*D75*C75/B75</f>
        <v>83.84826132771339</v>
      </c>
      <c r="H77">
        <f>+H75*D75*C75/B75</f>
        <v>27.41201264488936</v>
      </c>
      <c r="I77">
        <f>+I75*D75*C75/B75</f>
        <v>32716.606954689145</v>
      </c>
      <c r="J77">
        <f>+J75*D75*C75/B75</f>
        <v>877.7850368809274</v>
      </c>
      <c r="K77">
        <f>+K75*D75*C75/B75</f>
        <v>74.43624868282403</v>
      </c>
      <c r="L77">
        <f>+L75*D75*C75/B75</f>
        <v>22.7186512118019</v>
      </c>
      <c r="M77">
        <f>+M75*D75*C75/B75</f>
        <v>73.60168598524763</v>
      </c>
      <c r="N77">
        <f>+N75*D75*C75/B75</f>
        <v>93.8314014752371</v>
      </c>
    </row>
    <row r="78" spans="4:14" ht="12.75">
      <c r="D78" s="8" t="s">
        <v>17</v>
      </c>
      <c r="E78" s="68"/>
      <c r="F78" s="9">
        <f aca="true" t="shared" si="14" ref="F78:N78">AVERAGE(F76:F77)</f>
        <v>27095.84378175473</v>
      </c>
      <c r="G78" s="9">
        <f t="shared" si="14"/>
        <v>82.754921558013</v>
      </c>
      <c r="H78" s="9">
        <f t="shared" si="14"/>
        <v>27.193450584355027</v>
      </c>
      <c r="I78" s="9">
        <f t="shared" si="14"/>
        <v>33028.27414150792</v>
      </c>
      <c r="J78" s="9">
        <f t="shared" si="14"/>
        <v>896.0000049459788</v>
      </c>
      <c r="K78" s="9">
        <f t="shared" si="14"/>
        <v>74.75391406213485</v>
      </c>
      <c r="L78" s="9">
        <f t="shared" si="14"/>
        <v>22.996265291420784</v>
      </c>
      <c r="M78" s="9">
        <f t="shared" si="14"/>
        <v>71.30096033597044</v>
      </c>
      <c r="N78" s="9">
        <f t="shared" si="14"/>
        <v>93.69227900563075</v>
      </c>
    </row>
    <row r="79" spans="4:14" ht="12.75">
      <c r="D79" s="11" t="s">
        <v>18</v>
      </c>
      <c r="E79" s="69"/>
      <c r="F79" s="12">
        <f aca="true" t="shared" si="15" ref="F79:N79">STDEV(F76:F77)</f>
        <v>1401.9733146687722</v>
      </c>
      <c r="G79" s="12">
        <f t="shared" si="15"/>
        <v>1.5462159305921472</v>
      </c>
      <c r="H79" s="12">
        <f t="shared" si="15"/>
        <v>0.30909343022802094</v>
      </c>
      <c r="I79" s="12">
        <f t="shared" si="15"/>
        <v>440.76396254506204</v>
      </c>
      <c r="J79" s="12">
        <f t="shared" si="15"/>
        <v>25.75985487578929</v>
      </c>
      <c r="K79" s="12">
        <f t="shared" si="15"/>
        <v>0.4492466877172231</v>
      </c>
      <c r="L79" s="12">
        <f t="shared" si="15"/>
        <v>0.392605596502558</v>
      </c>
      <c r="M79" s="12">
        <f t="shared" si="15"/>
        <v>3.2537174165077136</v>
      </c>
      <c r="N79" s="12">
        <f t="shared" si="15"/>
        <v>0.19674888335806717</v>
      </c>
    </row>
    <row r="82" spans="1:5" ht="12.75">
      <c r="A82" s="2" t="s">
        <v>35</v>
      </c>
      <c r="B82" s="5"/>
      <c r="C82" s="5"/>
      <c r="D82" s="5"/>
      <c r="E82" s="5"/>
    </row>
    <row r="83" spans="1:14" ht="12.75">
      <c r="A83" s="7" t="s">
        <v>2</v>
      </c>
      <c r="B83" s="7" t="s">
        <v>12</v>
      </c>
      <c r="C83" s="7" t="s">
        <v>13</v>
      </c>
      <c r="D83" s="7" t="s">
        <v>15</v>
      </c>
      <c r="E83" s="7"/>
      <c r="F83" s="7" t="s">
        <v>3</v>
      </c>
      <c r="G83" s="7" t="s">
        <v>4</v>
      </c>
      <c r="H83" s="7" t="s">
        <v>5</v>
      </c>
      <c r="I83" s="7" t="s">
        <v>6</v>
      </c>
      <c r="J83" s="7" t="s">
        <v>7</v>
      </c>
      <c r="K83" s="7" t="s">
        <v>8</v>
      </c>
      <c r="L83" s="7" t="s">
        <v>9</v>
      </c>
      <c r="M83" s="7" t="s">
        <v>10</v>
      </c>
      <c r="N83" s="7" t="s">
        <v>11</v>
      </c>
    </row>
    <row r="84" spans="1:14" ht="12.75">
      <c r="A84" t="s">
        <v>0</v>
      </c>
      <c r="B84" s="4">
        <v>0.75</v>
      </c>
      <c r="C84" s="4">
        <v>10</v>
      </c>
      <c r="D84" s="4">
        <v>10</v>
      </c>
      <c r="E84" s="14" t="s">
        <v>172</v>
      </c>
      <c r="F84" s="17">
        <v>260.91125</v>
      </c>
      <c r="G84" s="17">
        <v>0.76446</v>
      </c>
      <c r="H84" s="17">
        <v>0.24406</v>
      </c>
      <c r="I84" s="17">
        <v>274.61475</v>
      </c>
      <c r="J84" s="17">
        <v>10.19151</v>
      </c>
      <c r="K84" s="17">
        <v>0.62441</v>
      </c>
      <c r="L84" s="17">
        <v>0.20182</v>
      </c>
      <c r="M84" s="17">
        <v>0.60067</v>
      </c>
      <c r="N84" s="17">
        <v>0.90965</v>
      </c>
    </row>
    <row r="85" spans="1:14" ht="12.75">
      <c r="A85" t="s">
        <v>1</v>
      </c>
      <c r="B85" s="4">
        <v>0.6518</v>
      </c>
      <c r="C85" s="4">
        <v>10</v>
      </c>
      <c r="D85" s="4">
        <v>10</v>
      </c>
      <c r="F85" s="17">
        <v>228.27911</v>
      </c>
      <c r="G85" s="17">
        <v>0.66155</v>
      </c>
      <c r="H85" s="17">
        <v>0.23106</v>
      </c>
      <c r="I85" s="17">
        <v>240.49915</v>
      </c>
      <c r="J85" s="17">
        <v>8.849</v>
      </c>
      <c r="K85" s="17">
        <v>0.55011</v>
      </c>
      <c r="L85" s="17">
        <v>0.17964</v>
      </c>
      <c r="M85" s="17">
        <v>0.53992</v>
      </c>
      <c r="N85" s="17">
        <v>0.79619</v>
      </c>
    </row>
    <row r="86" spans="5:14" ht="12.75">
      <c r="E86" s="14" t="s">
        <v>173</v>
      </c>
      <c r="F86">
        <f>+F84*C84*D84/B84</f>
        <v>34788.166666666664</v>
      </c>
      <c r="G86">
        <f>+G84*D84*C84/B84</f>
        <v>101.928</v>
      </c>
      <c r="H86">
        <f>+H84*D84*C84/B84</f>
        <v>32.541333333333334</v>
      </c>
      <c r="I86">
        <f>+I84*D84*C84/B84</f>
        <v>36615.299999999996</v>
      </c>
      <c r="J86">
        <f>+J84*D84*C84/B84</f>
        <v>1358.868</v>
      </c>
      <c r="K86">
        <f>+K84*D84*C84/B84</f>
        <v>83.25466666666667</v>
      </c>
      <c r="L86">
        <f>+L84*D84*C84/B84</f>
        <v>26.909333333333336</v>
      </c>
      <c r="M86">
        <f>+M84*D84*C84/B84</f>
        <v>80.08933333333334</v>
      </c>
      <c r="N86">
        <f>+N84*D84*C84/B84</f>
        <v>121.28666666666665</v>
      </c>
    </row>
    <row r="87" spans="6:14" ht="12.75">
      <c r="F87">
        <f>+F85*C85*D85/B85</f>
        <v>35022.876649278915</v>
      </c>
      <c r="G87">
        <f>+G85*D85*C85/B85</f>
        <v>101.49585762503835</v>
      </c>
      <c r="H87">
        <f>+H85*D85*C85/B85</f>
        <v>35.44952439398588</v>
      </c>
      <c r="I87">
        <f>+I85*D85*C85/B85</f>
        <v>36897.69100951212</v>
      </c>
      <c r="J87">
        <f>+J85*D85*C85/B85</f>
        <v>1357.6250383553238</v>
      </c>
      <c r="K87">
        <f>+K85*D85*C85/B85</f>
        <v>84.39858852408715</v>
      </c>
      <c r="L87">
        <f>+L85*D85*C85/B85</f>
        <v>27.560601411475908</v>
      </c>
      <c r="M87">
        <f>+M85*D85*C85/B85</f>
        <v>82.83522552930346</v>
      </c>
      <c r="N87">
        <f>+N85*D85*C85/B85</f>
        <v>122.15250076710646</v>
      </c>
    </row>
    <row r="88" spans="4:14" ht="12.75">
      <c r="D88" s="8" t="s">
        <v>17</v>
      </c>
      <c r="E88" s="68"/>
      <c r="F88" s="9">
        <f aca="true" t="shared" si="16" ref="F88:N88">AVERAGE(F86:F87)</f>
        <v>34905.521657972786</v>
      </c>
      <c r="G88" s="9">
        <f t="shared" si="16"/>
        <v>101.71192881251918</v>
      </c>
      <c r="H88" s="9">
        <f t="shared" si="16"/>
        <v>33.99542886365961</v>
      </c>
      <c r="I88" s="9">
        <f t="shared" si="16"/>
        <v>36756.49550475606</v>
      </c>
      <c r="J88" s="9">
        <f t="shared" si="16"/>
        <v>1358.2465191776619</v>
      </c>
      <c r="K88" s="9">
        <f t="shared" si="16"/>
        <v>83.8266275953769</v>
      </c>
      <c r="L88" s="9">
        <f t="shared" si="16"/>
        <v>27.234967372404622</v>
      </c>
      <c r="M88" s="9">
        <f t="shared" si="16"/>
        <v>81.4622794313184</v>
      </c>
      <c r="N88" s="9">
        <f t="shared" si="16"/>
        <v>121.71958371688655</v>
      </c>
    </row>
    <row r="89" spans="4:14" ht="12.75">
      <c r="D89" s="11" t="s">
        <v>18</v>
      </c>
      <c r="E89" s="69"/>
      <c r="F89" s="12">
        <f aca="true" t="shared" si="17" ref="F89:N89">STDEV(F86:F87)</f>
        <v>165.96502032046</v>
      </c>
      <c r="G89" s="12">
        <f t="shared" si="17"/>
        <v>0.30557080377509016</v>
      </c>
      <c r="H89" s="12">
        <f t="shared" si="17"/>
        <v>2.056401619973387</v>
      </c>
      <c r="I89" s="12">
        <f t="shared" si="17"/>
        <v>199.6805977728402</v>
      </c>
      <c r="J89" s="12">
        <f t="shared" si="17"/>
        <v>0.8789066078927054</v>
      </c>
      <c r="K89" s="12">
        <f t="shared" si="17"/>
        <v>0.8088749025309377</v>
      </c>
      <c r="L89" s="12">
        <f t="shared" si="17"/>
        <v>0.4605160744249764</v>
      </c>
      <c r="M89" s="12">
        <f t="shared" si="17"/>
        <v>1.9416389921784658</v>
      </c>
      <c r="N89" s="12">
        <f t="shared" si="17"/>
        <v>0.6122371638081083</v>
      </c>
    </row>
  </sheetData>
  <printOptions/>
  <pageMargins left="0.7" right="0.66" top="0.65" bottom="0.62" header="0.5" footer="0.5"/>
  <pageSetup horizontalDpi="600" verticalDpi="600" orientation="landscape" r:id="rId1"/>
  <headerFooter alignWithMargins="0">
    <oddFooter>&amp;C&amp;F&amp;RPage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91"/>
  <sheetViews>
    <sheetView workbookViewId="0" topLeftCell="A78">
      <selection activeCell="A1" sqref="A1:N92"/>
    </sheetView>
  </sheetViews>
  <sheetFormatPr defaultColWidth="9.140625" defaultRowHeight="12.75"/>
  <cols>
    <col min="1" max="1" width="8.8515625" style="0" customWidth="1"/>
    <col min="3" max="3" width="10.140625" style="0" customWidth="1"/>
    <col min="4" max="4" width="8.28125" style="75" customWidth="1"/>
    <col min="5" max="5" width="6.7109375" style="0" customWidth="1"/>
    <col min="6" max="7" width="9.28125" style="0" bestFit="1" customWidth="1"/>
    <col min="8" max="8" width="10.57421875" style="0" bestFit="1" customWidth="1"/>
    <col min="9" max="14" width="9.28125" style="0" bestFit="1" customWidth="1"/>
    <col min="15" max="15" width="3.00390625" style="0" customWidth="1"/>
  </cols>
  <sheetData>
    <row r="1" spans="1:5" ht="15.75">
      <c r="A1" s="67" t="s">
        <v>26</v>
      </c>
      <c r="B1" s="3"/>
      <c r="C1" s="3"/>
      <c r="D1" s="73"/>
      <c r="E1" s="3"/>
    </row>
    <row r="2" spans="2:5" ht="12.75">
      <c r="B2" s="4"/>
      <c r="C2" s="4"/>
      <c r="D2" s="73"/>
      <c r="E2" s="4"/>
    </row>
    <row r="3" spans="1:5" ht="12.75">
      <c r="A3" s="76">
        <v>36900</v>
      </c>
      <c r="B3" s="5"/>
      <c r="C3" s="5"/>
      <c r="D3" s="72"/>
      <c r="E3" s="5"/>
    </row>
    <row r="4" spans="1:14" ht="12.75">
      <c r="A4" s="7" t="s">
        <v>2</v>
      </c>
      <c r="B4" s="7" t="s">
        <v>12</v>
      </c>
      <c r="C4" s="7" t="s">
        <v>13</v>
      </c>
      <c r="D4" s="74"/>
      <c r="E4" s="7"/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</row>
    <row r="5" spans="1:14" ht="12.75">
      <c r="A5" t="s">
        <v>19</v>
      </c>
      <c r="B5" s="4">
        <v>0.5377</v>
      </c>
      <c r="C5" s="4">
        <v>12</v>
      </c>
      <c r="D5" s="73"/>
      <c r="E5" s="14" t="s">
        <v>172</v>
      </c>
      <c r="F5">
        <v>92.48112</v>
      </c>
      <c r="G5">
        <v>0.18562</v>
      </c>
      <c r="H5">
        <v>0.74825</v>
      </c>
      <c r="I5">
        <v>206.04263</v>
      </c>
      <c r="J5">
        <v>43.12164</v>
      </c>
      <c r="K5">
        <v>0.30609</v>
      </c>
      <c r="L5">
        <v>0.93237</v>
      </c>
      <c r="M5">
        <v>0.43836</v>
      </c>
      <c r="N5">
        <v>1.40398</v>
      </c>
    </row>
    <row r="6" spans="1:14" ht="12.75">
      <c r="A6" t="s">
        <v>20</v>
      </c>
      <c r="B6" s="4">
        <v>0.5202</v>
      </c>
      <c r="C6" s="4">
        <v>12</v>
      </c>
      <c r="D6" s="73"/>
      <c r="E6" s="4"/>
      <c r="F6">
        <v>88.91957</v>
      </c>
      <c r="G6">
        <v>0.17479</v>
      </c>
      <c r="H6">
        <v>0.71363</v>
      </c>
      <c r="I6">
        <v>196.99487</v>
      </c>
      <c r="J6">
        <v>41.80683</v>
      </c>
      <c r="K6">
        <v>0.29046</v>
      </c>
      <c r="L6">
        <v>0.8959</v>
      </c>
      <c r="M6">
        <v>0.4218</v>
      </c>
      <c r="N6">
        <v>1.29333</v>
      </c>
    </row>
    <row r="7" spans="2:14" ht="12.75">
      <c r="B7" s="4"/>
      <c r="C7" s="4"/>
      <c r="D7" s="73"/>
      <c r="E7" s="14" t="s">
        <v>173</v>
      </c>
      <c r="F7">
        <f>+F5*C5/B5</f>
        <v>2063.9267993304816</v>
      </c>
      <c r="G7">
        <f>+G5*C5/B5</f>
        <v>4.142533010972662</v>
      </c>
      <c r="H7">
        <f>+H5*C5/B5</f>
        <v>16.69890273386647</v>
      </c>
      <c r="I7">
        <f>+I5*C5/B5</f>
        <v>4598.310507718059</v>
      </c>
      <c r="J7">
        <f>+J5*C5/B5</f>
        <v>962.3575971731449</v>
      </c>
      <c r="K7">
        <f>+K5*C5/B5</f>
        <v>6.831095406360424</v>
      </c>
      <c r="L7">
        <f>+L5*C5/B5</f>
        <v>20.807959828900877</v>
      </c>
      <c r="M7">
        <f>+M5*C5/B5</f>
        <v>9.783001673795798</v>
      </c>
      <c r="N7">
        <f>+N5*C5/B5</f>
        <v>31.333010972661338</v>
      </c>
    </row>
    <row r="8" spans="2:14" ht="12.75">
      <c r="B8" s="4"/>
      <c r="C8" s="4"/>
      <c r="D8" s="73"/>
      <c r="E8" s="4"/>
      <c r="F8">
        <f>+F6*C6/B6</f>
        <v>2051.2011534025373</v>
      </c>
      <c r="G8">
        <f>+G6*C6/B6</f>
        <v>4.032064590542099</v>
      </c>
      <c r="H8">
        <f>+H6*C6/B6</f>
        <v>16.462053056516723</v>
      </c>
      <c r="I8">
        <f>+I6*C6/B6</f>
        <v>4544.287658592849</v>
      </c>
      <c r="J8">
        <f>+J6*C6/B6</f>
        <v>964.4020761245675</v>
      </c>
      <c r="K8">
        <f>+K6*C6/B6</f>
        <v>6.700346020761246</v>
      </c>
      <c r="L8">
        <f>+L6*C6/B6</f>
        <v>20.666666666666668</v>
      </c>
      <c r="M8">
        <f>+M6*C6/B6</f>
        <v>9.730103806228374</v>
      </c>
      <c r="N8">
        <f>+N6*C6/B6</f>
        <v>29.83460207612457</v>
      </c>
    </row>
    <row r="9" spans="2:14" ht="12.75">
      <c r="B9" s="4"/>
      <c r="C9" t="s">
        <v>19</v>
      </c>
      <c r="D9" s="75" t="s">
        <v>17</v>
      </c>
      <c r="F9" s="9">
        <f>AVERAGE(F7:F8)</f>
        <v>2057.5639763665095</v>
      </c>
      <c r="G9" s="9">
        <f>AVERAGE(G7:G8)</f>
        <v>4.087298800757381</v>
      </c>
      <c r="H9" s="9">
        <f aca="true" t="shared" si="0" ref="H9:N9">AVERAGE(H7:H8)</f>
        <v>16.580477895191596</v>
      </c>
      <c r="I9" s="9">
        <f t="shared" si="0"/>
        <v>4571.299083155454</v>
      </c>
      <c r="J9" s="9">
        <f t="shared" si="0"/>
        <v>963.3798366488562</v>
      </c>
      <c r="K9" s="9">
        <f t="shared" si="0"/>
        <v>6.765720713560835</v>
      </c>
      <c r="L9" s="9">
        <f t="shared" si="0"/>
        <v>20.737313247783774</v>
      </c>
      <c r="M9" s="9">
        <f t="shared" si="0"/>
        <v>9.756552740012086</v>
      </c>
      <c r="N9" s="10">
        <f t="shared" si="0"/>
        <v>30.583806524392955</v>
      </c>
    </row>
    <row r="10" spans="2:14" ht="12.75">
      <c r="B10" s="4"/>
      <c r="C10" t="s">
        <v>21</v>
      </c>
      <c r="D10" s="75" t="s">
        <v>18</v>
      </c>
      <c r="F10" s="12">
        <f>STDEVP(F7:F8)</f>
        <v>6.362822964008945</v>
      </c>
      <c r="G10" s="12">
        <f>STDEVP(G7:G8)</f>
        <v>0.05523421021525542</v>
      </c>
      <c r="H10" s="12">
        <f aca="true" t="shared" si="1" ref="H10:N10">STDEVP(H7:H8)</f>
        <v>0.1184248386746656</v>
      </c>
      <c r="I10" s="12">
        <f t="shared" si="1"/>
        <v>27.011424562558204</v>
      </c>
      <c r="J10" s="12">
        <f t="shared" si="1"/>
        <v>1.0222394757138673</v>
      </c>
      <c r="K10" s="12">
        <f t="shared" si="1"/>
        <v>0.06537469279957</v>
      </c>
      <c r="L10" s="12">
        <f t="shared" si="1"/>
        <v>0.07064658111660199</v>
      </c>
      <c r="M10" s="12">
        <f t="shared" si="1"/>
        <v>0.026448933783600068</v>
      </c>
      <c r="N10" s="13">
        <f t="shared" si="1"/>
        <v>0.7492044482682427</v>
      </c>
    </row>
    <row r="11" spans="2:5" ht="12.75">
      <c r="B11" s="4"/>
      <c r="C11" s="4"/>
      <c r="D11" s="73"/>
      <c r="E11" s="4"/>
    </row>
    <row r="13" spans="1:5" ht="12.75">
      <c r="A13" s="76">
        <v>36927</v>
      </c>
      <c r="B13" s="5"/>
      <c r="C13" s="5"/>
      <c r="D13" s="72"/>
      <c r="E13" s="5"/>
    </row>
    <row r="14" spans="1:14" ht="12.75">
      <c r="A14" s="7" t="s">
        <v>2</v>
      </c>
      <c r="B14" s="7" t="s">
        <v>12</v>
      </c>
      <c r="C14" s="7" t="s">
        <v>13</v>
      </c>
      <c r="D14" s="74"/>
      <c r="E14" s="7"/>
      <c r="F14" s="7" t="s">
        <v>3</v>
      </c>
      <c r="G14" s="7" t="s">
        <v>4</v>
      </c>
      <c r="H14" s="7" t="s">
        <v>5</v>
      </c>
      <c r="I14" s="7" t="s">
        <v>6</v>
      </c>
      <c r="J14" s="7" t="s">
        <v>7</v>
      </c>
      <c r="K14" s="7" t="s">
        <v>8</v>
      </c>
      <c r="L14" s="7" t="s">
        <v>9</v>
      </c>
      <c r="M14" s="7" t="s">
        <v>10</v>
      </c>
      <c r="N14" s="7" t="s">
        <v>11</v>
      </c>
    </row>
    <row r="15" spans="1:14" ht="12.75">
      <c r="A15" t="s">
        <v>19</v>
      </c>
      <c r="B15" s="4">
        <v>0.5451</v>
      </c>
      <c r="C15" s="4">
        <v>12</v>
      </c>
      <c r="D15" s="73"/>
      <c r="E15" s="14" t="s">
        <v>172</v>
      </c>
      <c r="F15">
        <v>101.34058</v>
      </c>
      <c r="G15">
        <v>0.23396</v>
      </c>
      <c r="H15">
        <v>0.98597</v>
      </c>
      <c r="I15">
        <v>273.75793</v>
      </c>
      <c r="J15">
        <v>18.98625</v>
      </c>
      <c r="K15">
        <v>0.46541</v>
      </c>
      <c r="L15">
        <v>0.95027</v>
      </c>
      <c r="M15">
        <v>0.69176</v>
      </c>
      <c r="N15">
        <v>1.65995</v>
      </c>
    </row>
    <row r="16" spans="1:14" ht="12.75">
      <c r="A16" t="s">
        <v>20</v>
      </c>
      <c r="B16" s="4">
        <v>0.514</v>
      </c>
      <c r="C16" s="4">
        <v>12</v>
      </c>
      <c r="D16" s="73"/>
      <c r="E16" s="4"/>
      <c r="F16">
        <v>91.98961</v>
      </c>
      <c r="G16">
        <v>0.20726</v>
      </c>
      <c r="H16">
        <v>0.92753</v>
      </c>
      <c r="I16">
        <v>254.01334</v>
      </c>
      <c r="J16">
        <v>17.84705</v>
      </c>
      <c r="K16">
        <v>0.43749</v>
      </c>
      <c r="L16">
        <v>0.90339</v>
      </c>
      <c r="M16">
        <v>0.64096</v>
      </c>
      <c r="N16">
        <v>1.55248</v>
      </c>
    </row>
    <row r="17" spans="2:14" ht="12.75">
      <c r="B17" s="4"/>
      <c r="C17" s="4"/>
      <c r="D17" s="73"/>
      <c r="E17" s="14" t="s">
        <v>173</v>
      </c>
      <c r="F17">
        <f>+F15*C15/B15</f>
        <v>2230.942872867364</v>
      </c>
      <c r="G17">
        <f>+G15*C15/B15</f>
        <v>5.1504678040726475</v>
      </c>
      <c r="H17">
        <f>+H15*C15/B15</f>
        <v>21.70544854155201</v>
      </c>
      <c r="I17">
        <f>+I15*C15/B15</f>
        <v>6026.591744634012</v>
      </c>
      <c r="J17">
        <f>+J15*C15/B15</f>
        <v>417.96917996697846</v>
      </c>
      <c r="K17">
        <f>+K15*C15/B15</f>
        <v>10.245679691799669</v>
      </c>
      <c r="L17">
        <f>+L15*C15/B15</f>
        <v>20.919537699504676</v>
      </c>
      <c r="M17">
        <f>+M15*C15/B15</f>
        <v>15.22861860209136</v>
      </c>
      <c r="N17">
        <f>+N15*C15/B15</f>
        <v>36.54265272427077</v>
      </c>
    </row>
    <row r="18" spans="2:14" ht="12.75">
      <c r="B18" s="4"/>
      <c r="C18" s="4"/>
      <c r="D18" s="73"/>
      <c r="E18" s="4"/>
      <c r="F18">
        <f>+F16*C16/B16</f>
        <v>2147.6173540856034</v>
      </c>
      <c r="G18">
        <f>+G16*C16/B16</f>
        <v>4.83875486381323</v>
      </c>
      <c r="H18">
        <f>+H16*C16/B16</f>
        <v>21.654396887159532</v>
      </c>
      <c r="I18">
        <f>+I16*C16/B16</f>
        <v>5930.272529182879</v>
      </c>
      <c r="J18">
        <f>+J16*C16/B16</f>
        <v>416.6626459143969</v>
      </c>
      <c r="K18">
        <f>+K16*C16/B16</f>
        <v>10.213774319066149</v>
      </c>
      <c r="L18">
        <f>+L16*C16/B16</f>
        <v>21.090817120622567</v>
      </c>
      <c r="M18">
        <f>+M16*C16/B16</f>
        <v>14.964046692607003</v>
      </c>
      <c r="N18">
        <f>+N16*C16/B16</f>
        <v>36.24466926070039</v>
      </c>
    </row>
    <row r="19" spans="2:14" ht="12.75">
      <c r="B19" s="4"/>
      <c r="C19" t="s">
        <v>19</v>
      </c>
      <c r="D19" s="75" t="s">
        <v>17</v>
      </c>
      <c r="F19" s="9">
        <f aca="true" t="shared" si="2" ref="F19:N19">AVERAGE(F17:F18)</f>
        <v>2189.2801134764836</v>
      </c>
      <c r="G19" s="9">
        <f t="shared" si="2"/>
        <v>4.994611333942938</v>
      </c>
      <c r="H19" s="9">
        <f t="shared" si="2"/>
        <v>21.67992271435577</v>
      </c>
      <c r="I19" s="9">
        <f t="shared" si="2"/>
        <v>5978.4321369084455</v>
      </c>
      <c r="J19" s="9">
        <f t="shared" si="2"/>
        <v>417.31591294068767</v>
      </c>
      <c r="K19" s="9">
        <f t="shared" si="2"/>
        <v>10.22972700543291</v>
      </c>
      <c r="L19" s="9">
        <f t="shared" si="2"/>
        <v>21.005177410063624</v>
      </c>
      <c r="M19" s="9">
        <f t="shared" si="2"/>
        <v>15.096332647349183</v>
      </c>
      <c r="N19" s="10">
        <f t="shared" si="2"/>
        <v>36.39366099248558</v>
      </c>
    </row>
    <row r="20" spans="2:14" ht="12.75">
      <c r="B20" s="4"/>
      <c r="C20" t="s">
        <v>21</v>
      </c>
      <c r="D20" s="75" t="s">
        <v>18</v>
      </c>
      <c r="F20" s="12">
        <f aca="true" t="shared" si="3" ref="F20:N20">STDEVP(F17:F18)</f>
        <v>41.66275939087389</v>
      </c>
      <c r="G20" s="12">
        <f t="shared" si="3"/>
        <v>0.15585647012972173</v>
      </c>
      <c r="H20" s="12">
        <f t="shared" si="3"/>
        <v>0.02552582719729883</v>
      </c>
      <c r="I20" s="12">
        <f t="shared" si="3"/>
        <v>48.15960772557248</v>
      </c>
      <c r="J20" s="12">
        <f t="shared" si="3"/>
        <v>0.6532670262914395</v>
      </c>
      <c r="K20" s="12">
        <f t="shared" si="3"/>
        <v>0.015952686366304345</v>
      </c>
      <c r="L20" s="12">
        <f t="shared" si="3"/>
        <v>0.08563971055840355</v>
      </c>
      <c r="M20" s="12">
        <f t="shared" si="3"/>
        <v>0.13228595474207316</v>
      </c>
      <c r="N20" s="13">
        <f t="shared" si="3"/>
        <v>0.14899173178619543</v>
      </c>
    </row>
    <row r="21" spans="2:5" ht="12.75">
      <c r="B21" s="4"/>
      <c r="C21" s="4"/>
      <c r="D21" s="73"/>
      <c r="E21" s="4"/>
    </row>
    <row r="23" spans="1:5" ht="12.75">
      <c r="A23" s="76">
        <v>36955</v>
      </c>
      <c r="B23" s="5"/>
      <c r="C23" s="5"/>
      <c r="D23" s="72"/>
      <c r="E23" s="5"/>
    </row>
    <row r="24" spans="1:14" ht="12.75">
      <c r="A24" s="7" t="s">
        <v>2</v>
      </c>
      <c r="B24" s="7" t="s">
        <v>12</v>
      </c>
      <c r="C24" s="7" t="s">
        <v>13</v>
      </c>
      <c r="D24" s="74"/>
      <c r="E24" s="7"/>
      <c r="F24" s="7" t="s">
        <v>3</v>
      </c>
      <c r="G24" s="7" t="s">
        <v>4</v>
      </c>
      <c r="H24" s="7" t="s">
        <v>5</v>
      </c>
      <c r="I24" s="7" t="s">
        <v>6</v>
      </c>
      <c r="J24" s="7" t="s">
        <v>7</v>
      </c>
      <c r="K24" s="7" t="s">
        <v>8</v>
      </c>
      <c r="L24" s="7" t="s">
        <v>9</v>
      </c>
      <c r="M24" s="7" t="s">
        <v>10</v>
      </c>
      <c r="N24" s="7" t="s">
        <v>11</v>
      </c>
    </row>
    <row r="25" spans="1:14" ht="12.75">
      <c r="A25" t="s">
        <v>19</v>
      </c>
      <c r="B25" s="4">
        <v>0.4101</v>
      </c>
      <c r="C25" s="4">
        <v>12</v>
      </c>
      <c r="D25" s="73"/>
      <c r="E25" s="14" t="s">
        <v>172</v>
      </c>
      <c r="F25">
        <v>83.65668</v>
      </c>
      <c r="G25">
        <v>0.1677</v>
      </c>
      <c r="H25">
        <v>0.68874</v>
      </c>
      <c r="I25">
        <v>186.94264</v>
      </c>
      <c r="J25">
        <v>32.70776</v>
      </c>
      <c r="K25">
        <v>0.2986</v>
      </c>
      <c r="L25">
        <v>0.78244</v>
      </c>
      <c r="M25">
        <v>0.4104</v>
      </c>
      <c r="N25">
        <v>1.46526</v>
      </c>
    </row>
    <row r="26" spans="1:14" ht="12.75">
      <c r="A26" t="s">
        <v>20</v>
      </c>
      <c r="B26" s="4">
        <v>0.3916</v>
      </c>
      <c r="C26" s="4">
        <v>12</v>
      </c>
      <c r="D26" s="73"/>
      <c r="E26" s="4"/>
      <c r="F26">
        <v>74.91791</v>
      </c>
      <c r="G26">
        <v>0.15709</v>
      </c>
      <c r="H26">
        <v>0.66112</v>
      </c>
      <c r="I26">
        <v>177.82477</v>
      </c>
      <c r="J26">
        <v>31.03076</v>
      </c>
      <c r="K26">
        <v>0.28381</v>
      </c>
      <c r="L26">
        <v>0.74655</v>
      </c>
      <c r="M26">
        <v>0.38995</v>
      </c>
      <c r="N26">
        <v>1.39776</v>
      </c>
    </row>
    <row r="27" spans="2:14" ht="12.75">
      <c r="B27" s="4"/>
      <c r="C27" s="4"/>
      <c r="D27" s="73"/>
      <c r="E27" s="14" t="s">
        <v>173</v>
      </c>
      <c r="F27">
        <f>+F25*C25/B25</f>
        <v>2447.8911485003655</v>
      </c>
      <c r="G27">
        <f>+G25*C25/B25</f>
        <v>4.907095830285296</v>
      </c>
      <c r="H27">
        <f>+H25*C25/B25</f>
        <v>20.15332845647403</v>
      </c>
      <c r="I27">
        <f>+I25*C25/B25</f>
        <v>5470.157717629847</v>
      </c>
      <c r="J27">
        <f>+J25*C25/B25</f>
        <v>957.0668617410387</v>
      </c>
      <c r="K27">
        <f>+K25*C25/B25</f>
        <v>8.737381126554498</v>
      </c>
      <c r="L27">
        <f>+L25*C25/B25</f>
        <v>22.895098756400877</v>
      </c>
      <c r="M27">
        <f>+M25*C25/B25</f>
        <v>12.008778346744695</v>
      </c>
      <c r="N27">
        <f>+N25*C25/B25</f>
        <v>42.87520117044623</v>
      </c>
    </row>
    <row r="28" spans="2:14" ht="12.75">
      <c r="B28" s="4"/>
      <c r="C28" s="4"/>
      <c r="D28" s="73"/>
      <c r="E28" s="4"/>
      <c r="F28">
        <f>+F26*C26/B26</f>
        <v>2295.748008171604</v>
      </c>
      <c r="G28">
        <f>+G26*C26/B26</f>
        <v>4.813789581205311</v>
      </c>
      <c r="H28">
        <f>+H26*C26/B26</f>
        <v>20.25903983656793</v>
      </c>
      <c r="I28">
        <f>+I26*C26/B26</f>
        <v>5449.175791624107</v>
      </c>
      <c r="J28">
        <f>+J26*C26/B26</f>
        <v>950.8915219611849</v>
      </c>
      <c r="K28">
        <f>+K26*C26/B26</f>
        <v>8.696935648621041</v>
      </c>
      <c r="L28">
        <f>+L26*C26/B26</f>
        <v>22.87691521961185</v>
      </c>
      <c r="M28">
        <f>+M26*C26/B26</f>
        <v>11.949438202247192</v>
      </c>
      <c r="N28">
        <f>+N26*C26/B26</f>
        <v>42.83227783452502</v>
      </c>
    </row>
    <row r="29" spans="2:14" ht="12.75">
      <c r="B29" s="4"/>
      <c r="C29" t="s">
        <v>19</v>
      </c>
      <c r="D29" s="75" t="s">
        <v>17</v>
      </c>
      <c r="F29" s="9">
        <f aca="true" t="shared" si="4" ref="F29:N29">AVERAGE(F27:F28)</f>
        <v>2371.8195783359847</v>
      </c>
      <c r="G29" s="9">
        <f t="shared" si="4"/>
        <v>4.860442705745303</v>
      </c>
      <c r="H29" s="9">
        <f t="shared" si="4"/>
        <v>20.20618414652098</v>
      </c>
      <c r="I29" s="9">
        <f t="shared" si="4"/>
        <v>5459.666754626976</v>
      </c>
      <c r="J29" s="9">
        <f t="shared" si="4"/>
        <v>953.9791918511119</v>
      </c>
      <c r="K29" s="9">
        <f t="shared" si="4"/>
        <v>8.71715838758777</v>
      </c>
      <c r="L29" s="9">
        <f t="shared" si="4"/>
        <v>22.886006988006365</v>
      </c>
      <c r="M29" s="9">
        <f t="shared" si="4"/>
        <v>11.979108274495943</v>
      </c>
      <c r="N29" s="10">
        <f t="shared" si="4"/>
        <v>42.853739502485624</v>
      </c>
    </row>
    <row r="30" spans="2:14" ht="12.75">
      <c r="B30" s="4"/>
      <c r="C30" t="s">
        <v>21</v>
      </c>
      <c r="D30" s="75" t="s">
        <v>18</v>
      </c>
      <c r="F30" s="12">
        <f aca="true" t="shared" si="5" ref="F30:N30">STDEVP(F27:F28)</f>
        <v>76.07157016438113</v>
      </c>
      <c r="G30" s="12">
        <f t="shared" si="5"/>
        <v>0.04665312454002933</v>
      </c>
      <c r="H30" s="12">
        <f t="shared" si="5"/>
        <v>0.05285569004697549</v>
      </c>
      <c r="I30" s="12">
        <f t="shared" si="5"/>
        <v>10.490963003038882</v>
      </c>
      <c r="J30" s="12">
        <f t="shared" si="5"/>
        <v>3.0876698899137947</v>
      </c>
      <c r="K30" s="12">
        <f t="shared" si="5"/>
        <v>0.02022273896691262</v>
      </c>
      <c r="L30" s="12">
        <f t="shared" si="5"/>
        <v>0.009091768390909593</v>
      </c>
      <c r="M30" s="12">
        <f t="shared" si="5"/>
        <v>0.029670072249338895</v>
      </c>
      <c r="N30" s="13">
        <f t="shared" si="5"/>
        <v>0.021461667965662838</v>
      </c>
    </row>
    <row r="31" spans="2:5" ht="12.75">
      <c r="B31" s="4"/>
      <c r="C31" s="4"/>
      <c r="D31" s="73"/>
      <c r="E31" s="4"/>
    </row>
    <row r="33" spans="1:5" ht="12.75">
      <c r="A33" s="76">
        <v>36991</v>
      </c>
      <c r="B33" s="5"/>
      <c r="C33" s="5"/>
      <c r="D33" s="72"/>
      <c r="E33" s="5"/>
    </row>
    <row r="34" spans="1:14" ht="12.75">
      <c r="A34" s="7" t="s">
        <v>2</v>
      </c>
      <c r="B34" s="7" t="s">
        <v>12</v>
      </c>
      <c r="C34" s="7" t="s">
        <v>13</v>
      </c>
      <c r="D34" s="74"/>
      <c r="E34" s="7"/>
      <c r="F34" s="7" t="s">
        <v>3</v>
      </c>
      <c r="G34" s="7" t="s">
        <v>4</v>
      </c>
      <c r="H34" s="7" t="s">
        <v>5</v>
      </c>
      <c r="I34" s="7" t="s">
        <v>6</v>
      </c>
      <c r="J34" s="7" t="s">
        <v>7</v>
      </c>
      <c r="K34" s="7" t="s">
        <v>8</v>
      </c>
      <c r="L34" s="7" t="s">
        <v>9</v>
      </c>
      <c r="M34" s="7" t="s">
        <v>10</v>
      </c>
      <c r="N34" s="7" t="s">
        <v>11</v>
      </c>
    </row>
    <row r="35" spans="1:14" ht="12.75">
      <c r="A35" t="s">
        <v>19</v>
      </c>
      <c r="B35" s="4">
        <v>0.5134</v>
      </c>
      <c r="C35" s="4">
        <v>12</v>
      </c>
      <c r="D35" s="73"/>
      <c r="E35" s="14" t="s">
        <v>172</v>
      </c>
      <c r="F35">
        <v>93.70329</v>
      </c>
      <c r="G35">
        <v>0.20227</v>
      </c>
      <c r="H35">
        <v>0.76159</v>
      </c>
      <c r="I35">
        <v>222.15489</v>
      </c>
      <c r="J35">
        <v>48.07516</v>
      </c>
      <c r="K35">
        <v>0.3236</v>
      </c>
      <c r="L35">
        <v>0.89682</v>
      </c>
      <c r="M35">
        <v>0.45733</v>
      </c>
      <c r="N35">
        <v>1.60032</v>
      </c>
    </row>
    <row r="36" spans="1:14" ht="12.75">
      <c r="A36" t="s">
        <v>20</v>
      </c>
      <c r="B36" s="4">
        <v>0.5309</v>
      </c>
      <c r="C36" s="4">
        <v>12</v>
      </c>
      <c r="D36" s="73"/>
      <c r="E36" s="4"/>
      <c r="F36">
        <v>100.01136</v>
      </c>
      <c r="G36">
        <v>0.21081</v>
      </c>
      <c r="H36">
        <v>0.79467</v>
      </c>
      <c r="I36">
        <v>230.5687</v>
      </c>
      <c r="J36">
        <v>50.93735</v>
      </c>
      <c r="K36">
        <v>0.33003</v>
      </c>
      <c r="L36">
        <v>0.92697</v>
      </c>
      <c r="M36">
        <v>0.48355</v>
      </c>
      <c r="N36">
        <v>1.69638</v>
      </c>
    </row>
    <row r="37" spans="2:14" ht="12.75">
      <c r="B37" s="4"/>
      <c r="C37" s="4"/>
      <c r="D37" s="73"/>
      <c r="E37" s="14" t="s">
        <v>173</v>
      </c>
      <c r="F37">
        <f>+F35*C35/B35</f>
        <v>2190.1820802493185</v>
      </c>
      <c r="G37">
        <f>+G35*C35/B35</f>
        <v>4.727775613556682</v>
      </c>
      <c r="H37">
        <f>+H35*C35/B35</f>
        <v>17.8010907674328</v>
      </c>
      <c r="I37">
        <f>+I35*C35/B35</f>
        <v>5192.5568367744445</v>
      </c>
      <c r="J37">
        <f>+J35*C35/B35</f>
        <v>1123.6889754577328</v>
      </c>
      <c r="K37">
        <f>+K35*C35/B35</f>
        <v>7.563693026879626</v>
      </c>
      <c r="L37">
        <f>+L35*C35/B35</f>
        <v>20.961901051811452</v>
      </c>
      <c r="M37">
        <f>+M35*C35/B35</f>
        <v>10.689442929489678</v>
      </c>
      <c r="N37">
        <f>+N35*C35/B35</f>
        <v>37.40522010128555</v>
      </c>
    </row>
    <row r="38" spans="2:14" ht="12.75">
      <c r="B38" s="4"/>
      <c r="C38" s="4"/>
      <c r="D38" s="73"/>
      <c r="E38" s="4"/>
      <c r="F38">
        <f>+F36*C36/B36</f>
        <v>2260.569448106988</v>
      </c>
      <c r="G38">
        <f>+G36*C36/B36</f>
        <v>4.764965153512903</v>
      </c>
      <c r="H38">
        <f>+H36*C36/B36</f>
        <v>17.962026747033338</v>
      </c>
      <c r="I38">
        <f>+I36*C36/B36</f>
        <v>5211.573554341683</v>
      </c>
      <c r="J38">
        <f>+J36*C36/B36</f>
        <v>1151.3433791674513</v>
      </c>
      <c r="K38">
        <f>+K36*C36/B36</f>
        <v>7.459709926539837</v>
      </c>
      <c r="L38">
        <f>+L36*C36/B36</f>
        <v>20.952420418157843</v>
      </c>
      <c r="M38">
        <f>+M36*C36/B36</f>
        <v>10.929741947636089</v>
      </c>
      <c r="N38">
        <f>+N36*C36/B36</f>
        <v>38.343492183085324</v>
      </c>
    </row>
    <row r="39" spans="2:14" ht="12.75">
      <c r="B39" s="4"/>
      <c r="C39" t="s">
        <v>19</v>
      </c>
      <c r="D39" s="75" t="s">
        <v>17</v>
      </c>
      <c r="F39" s="9">
        <f aca="true" t="shared" si="6" ref="F39:N39">AVERAGE(F37:F38)</f>
        <v>2225.375764178153</v>
      </c>
      <c r="G39" s="9">
        <f t="shared" si="6"/>
        <v>4.746370383534792</v>
      </c>
      <c r="H39" s="9">
        <f t="shared" si="6"/>
        <v>17.88155875723307</v>
      </c>
      <c r="I39" s="9">
        <f t="shared" si="6"/>
        <v>5202.065195558063</v>
      </c>
      <c r="J39" s="9">
        <f t="shared" si="6"/>
        <v>1137.516177312592</v>
      </c>
      <c r="K39" s="9">
        <f t="shared" si="6"/>
        <v>7.511701476709732</v>
      </c>
      <c r="L39" s="9">
        <f t="shared" si="6"/>
        <v>20.957160734984647</v>
      </c>
      <c r="M39" s="9">
        <f t="shared" si="6"/>
        <v>10.809592438562884</v>
      </c>
      <c r="N39" s="10">
        <f t="shared" si="6"/>
        <v>37.874356142185434</v>
      </c>
    </row>
    <row r="40" spans="2:14" ht="12.75">
      <c r="B40" s="4"/>
      <c r="C40" t="s">
        <v>21</v>
      </c>
      <c r="D40" s="75" t="s">
        <v>18</v>
      </c>
      <c r="F40" s="12">
        <f aca="true" t="shared" si="7" ref="F40:N40">STDEVP(F37:F38)</f>
        <v>35.19368392884235</v>
      </c>
      <c r="G40" s="12">
        <f t="shared" si="7"/>
        <v>0.018594769978180343</v>
      </c>
      <c r="H40" s="12">
        <f t="shared" si="7"/>
        <v>0.08046798980041588</v>
      </c>
      <c r="I40" s="12">
        <f t="shared" si="7"/>
        <v>9.508358783747763</v>
      </c>
      <c r="J40" s="12">
        <f t="shared" si="7"/>
        <v>13.827201854869825</v>
      </c>
      <c r="K40" s="12">
        <f t="shared" si="7"/>
        <v>0.051991550169871316</v>
      </c>
      <c r="L40" s="12">
        <f t="shared" si="7"/>
        <v>0.004740316824485761</v>
      </c>
      <c r="M40" s="12">
        <f t="shared" si="7"/>
        <v>0.12014950907307495</v>
      </c>
      <c r="N40" s="13">
        <f t="shared" si="7"/>
        <v>0.4691360408999965</v>
      </c>
    </row>
    <row r="41" spans="2:5" ht="12.75">
      <c r="B41" s="4"/>
      <c r="C41" s="4"/>
      <c r="D41" s="73"/>
      <c r="E41" s="4"/>
    </row>
    <row r="43" spans="1:5" ht="12.75">
      <c r="A43" s="76">
        <v>37019</v>
      </c>
      <c r="B43" s="5"/>
      <c r="C43" s="5"/>
      <c r="D43" s="72"/>
      <c r="E43" s="5"/>
    </row>
    <row r="44" spans="1:14" ht="12.75">
      <c r="A44" s="7" t="s">
        <v>2</v>
      </c>
      <c r="B44" s="7" t="s">
        <v>12</v>
      </c>
      <c r="C44" s="7" t="s">
        <v>13</v>
      </c>
      <c r="D44" s="74"/>
      <c r="E44" s="7"/>
      <c r="F44" s="7" t="s">
        <v>3</v>
      </c>
      <c r="G44" s="7" t="s">
        <v>4</v>
      </c>
      <c r="H44" s="7" t="s">
        <v>5</v>
      </c>
      <c r="I44" s="7" t="s">
        <v>6</v>
      </c>
      <c r="J44" s="7" t="s">
        <v>7</v>
      </c>
      <c r="K44" s="7" t="s">
        <v>8</v>
      </c>
      <c r="L44" s="7" t="s">
        <v>9</v>
      </c>
      <c r="M44" s="7" t="s">
        <v>10</v>
      </c>
      <c r="N44" s="7" t="s">
        <v>11</v>
      </c>
    </row>
    <row r="45" spans="1:14" ht="12.75">
      <c r="A45" t="s">
        <v>19</v>
      </c>
      <c r="B45" s="4">
        <v>0.5343</v>
      </c>
      <c r="C45" s="4">
        <v>12</v>
      </c>
      <c r="D45" s="73"/>
      <c r="E45" s="14" t="s">
        <v>172</v>
      </c>
      <c r="F45">
        <v>96.57822</v>
      </c>
      <c r="G45">
        <v>0.19735</v>
      </c>
      <c r="H45">
        <v>0.81091</v>
      </c>
      <c r="I45">
        <v>207.14227</v>
      </c>
      <c r="J45">
        <v>25.17608</v>
      </c>
      <c r="K45">
        <v>0.31523</v>
      </c>
      <c r="L45">
        <v>0.90677</v>
      </c>
      <c r="M45">
        <v>0.46644</v>
      </c>
      <c r="N45">
        <v>1.74967</v>
      </c>
    </row>
    <row r="46" spans="1:14" ht="12.75">
      <c r="A46" t="s">
        <v>20</v>
      </c>
      <c r="B46" s="4">
        <v>0.5458</v>
      </c>
      <c r="C46" s="4">
        <v>12</v>
      </c>
      <c r="D46" s="73"/>
      <c r="E46" s="4"/>
      <c r="F46">
        <v>93.79162</v>
      </c>
      <c r="G46">
        <v>0.18441</v>
      </c>
      <c r="H46">
        <v>0.79256</v>
      </c>
      <c r="I46">
        <v>201.1163</v>
      </c>
      <c r="J46">
        <v>25.43877</v>
      </c>
      <c r="K46">
        <v>0.30452</v>
      </c>
      <c r="L46">
        <v>0.91764</v>
      </c>
      <c r="M46">
        <v>0.45571</v>
      </c>
      <c r="N46">
        <v>1.71962</v>
      </c>
    </row>
    <row r="47" spans="2:14" ht="12.75">
      <c r="B47" s="4"/>
      <c r="C47" s="4"/>
      <c r="D47" s="73"/>
      <c r="E47" s="14" t="s">
        <v>173</v>
      </c>
      <c r="F47">
        <f>+F45*C45/B45</f>
        <v>2169.0784952274007</v>
      </c>
      <c r="G47">
        <f>+G45*C45/B45</f>
        <v>4.4323413812464905</v>
      </c>
      <c r="H47">
        <f>+H45*C45/B45</f>
        <v>18.21246490735542</v>
      </c>
      <c r="I47">
        <f>+I45*C45/B45</f>
        <v>4652.268837731611</v>
      </c>
      <c r="J47">
        <f>+J45*C45/B45</f>
        <v>565.4369455362156</v>
      </c>
      <c r="K47">
        <f>+K45*C45/B45</f>
        <v>7.079842784952274</v>
      </c>
      <c r="L47">
        <f>+L45*C45/B45</f>
        <v>20.365412689500282</v>
      </c>
      <c r="M47">
        <f>+M45*C45/B45</f>
        <v>10.475912408759125</v>
      </c>
      <c r="N47">
        <f>+N45*C45/B45</f>
        <v>39.29635036496351</v>
      </c>
    </row>
    <row r="48" spans="2:14" ht="12.75">
      <c r="B48" s="4"/>
      <c r="C48" s="4"/>
      <c r="D48" s="73"/>
      <c r="E48" s="4"/>
      <c r="F48">
        <f>+F46*C46/B46</f>
        <v>2062.1096372297548</v>
      </c>
      <c r="G48">
        <f>+G46*C46/B46</f>
        <v>4.0544521802858196</v>
      </c>
      <c r="H48">
        <f>+H46*C46/B46</f>
        <v>17.425283986808356</v>
      </c>
      <c r="I48">
        <f>+I46*C46/B46</f>
        <v>4421.75815316966</v>
      </c>
      <c r="J48">
        <f>+J46*C46/B46</f>
        <v>559.29871747893</v>
      </c>
      <c r="K48">
        <f>+K46*C46/B46</f>
        <v>6.6951997068523275</v>
      </c>
      <c r="L48">
        <f>+L46*C46/B46</f>
        <v>20.17530230853793</v>
      </c>
      <c r="M48">
        <f>+M46*C46/B46</f>
        <v>10.019274459508978</v>
      </c>
      <c r="N48">
        <f>+N46*C46/B46</f>
        <v>37.80769512641994</v>
      </c>
    </row>
    <row r="49" spans="2:14" ht="12.75">
      <c r="B49" s="4"/>
      <c r="C49" t="s">
        <v>19</v>
      </c>
      <c r="D49" s="75" t="s">
        <v>17</v>
      </c>
      <c r="F49" s="9">
        <f aca="true" t="shared" si="8" ref="F49:N49">AVERAGE(F47:F48)</f>
        <v>2115.5940662285775</v>
      </c>
      <c r="G49" s="9">
        <f t="shared" si="8"/>
        <v>4.243396780766155</v>
      </c>
      <c r="H49" s="9">
        <f t="shared" si="8"/>
        <v>17.81887444708189</v>
      </c>
      <c r="I49" s="9">
        <f t="shared" si="8"/>
        <v>4537.013495450636</v>
      </c>
      <c r="J49" s="9">
        <f t="shared" si="8"/>
        <v>562.3678315075729</v>
      </c>
      <c r="K49" s="9">
        <f t="shared" si="8"/>
        <v>6.887521245902301</v>
      </c>
      <c r="L49" s="9">
        <f t="shared" si="8"/>
        <v>20.270357499019106</v>
      </c>
      <c r="M49" s="9">
        <f t="shared" si="8"/>
        <v>10.247593434134052</v>
      </c>
      <c r="N49" s="10">
        <f t="shared" si="8"/>
        <v>38.55202274569172</v>
      </c>
    </row>
    <row r="50" spans="2:14" ht="12.75">
      <c r="B50" s="4"/>
      <c r="C50" t="s">
        <v>21</v>
      </c>
      <c r="D50" s="75" t="s">
        <v>18</v>
      </c>
      <c r="F50" s="12">
        <f aca="true" t="shared" si="9" ref="F50:N50">STDEVP(F47:F48)</f>
        <v>53.48442899883811</v>
      </c>
      <c r="G50" s="12">
        <f t="shared" si="9"/>
        <v>0.18894460048035125</v>
      </c>
      <c r="H50" s="12">
        <f t="shared" si="9"/>
        <v>0.3935904602735545</v>
      </c>
      <c r="I50" s="12">
        <f t="shared" si="9"/>
        <v>115.25534228096268</v>
      </c>
      <c r="J50" s="12">
        <f t="shared" si="9"/>
        <v>3.069114028629989</v>
      </c>
      <c r="K50" s="12">
        <f t="shared" si="9"/>
        <v>0.192321539049973</v>
      </c>
      <c r="L50" s="12">
        <f t="shared" si="9"/>
        <v>0.09505519048091234</v>
      </c>
      <c r="M50" s="12">
        <f t="shared" si="9"/>
        <v>0.22831897462507436</v>
      </c>
      <c r="N50" s="13">
        <f t="shared" si="9"/>
        <v>0.7443276192717216</v>
      </c>
    </row>
    <row r="51" spans="2:5" ht="12.75">
      <c r="B51" s="4"/>
      <c r="C51" s="4"/>
      <c r="D51" s="73"/>
      <c r="E51" s="4"/>
    </row>
    <row r="53" spans="1:5" ht="12.75">
      <c r="A53" s="76">
        <v>37054</v>
      </c>
      <c r="B53" s="5"/>
      <c r="C53" s="5"/>
      <c r="D53" s="72"/>
      <c r="E53" s="5"/>
    </row>
    <row r="54" spans="1:14" ht="12.75">
      <c r="A54" s="7" t="s">
        <v>2</v>
      </c>
      <c r="B54" s="7" t="s">
        <v>12</v>
      </c>
      <c r="C54" s="7" t="s">
        <v>13</v>
      </c>
      <c r="D54" s="74"/>
      <c r="E54" s="7"/>
      <c r="F54" s="7" t="s">
        <v>3</v>
      </c>
      <c r="G54" s="7" t="s">
        <v>4</v>
      </c>
      <c r="H54" s="7" t="s">
        <v>5</v>
      </c>
      <c r="I54" s="7" t="s">
        <v>6</v>
      </c>
      <c r="J54" s="7" t="s">
        <v>7</v>
      </c>
      <c r="K54" s="7" t="s">
        <v>8</v>
      </c>
      <c r="L54" s="7" t="s">
        <v>9</v>
      </c>
      <c r="M54" s="7" t="s">
        <v>10</v>
      </c>
      <c r="N54" s="7" t="s">
        <v>11</v>
      </c>
    </row>
    <row r="55" spans="1:14" ht="12.75">
      <c r="A55" t="s">
        <v>19</v>
      </c>
      <c r="B55" s="4">
        <v>0.544</v>
      </c>
      <c r="C55" s="4">
        <v>12</v>
      </c>
      <c r="D55" s="73"/>
      <c r="E55" s="14" t="s">
        <v>172</v>
      </c>
      <c r="F55">
        <v>70.32916</v>
      </c>
      <c r="G55">
        <v>0.13422</v>
      </c>
      <c r="H55">
        <v>0.64291</v>
      </c>
      <c r="I55">
        <v>165.20236</v>
      </c>
      <c r="J55">
        <v>20.95006</v>
      </c>
      <c r="K55">
        <v>0.25235</v>
      </c>
      <c r="L55">
        <v>0.78726</v>
      </c>
      <c r="M55">
        <v>0.32858</v>
      </c>
      <c r="N55">
        <v>1.38487</v>
      </c>
    </row>
    <row r="56" spans="1:14" ht="12.75">
      <c r="A56" t="s">
        <v>21</v>
      </c>
      <c r="B56" s="4">
        <v>0.5716</v>
      </c>
      <c r="C56" s="4">
        <v>12</v>
      </c>
      <c r="D56" s="73"/>
      <c r="E56" s="4"/>
      <c r="F56">
        <v>76.3589</v>
      </c>
      <c r="G56">
        <v>0.1434</v>
      </c>
      <c r="H56">
        <v>0.69928</v>
      </c>
      <c r="I56">
        <v>173.3575</v>
      </c>
      <c r="J56">
        <v>22.97059</v>
      </c>
      <c r="K56">
        <v>0.26347</v>
      </c>
      <c r="L56">
        <v>0.84938</v>
      </c>
      <c r="M56">
        <v>0.35629</v>
      </c>
      <c r="N56">
        <v>1.5159</v>
      </c>
    </row>
    <row r="57" spans="2:14" ht="12.75">
      <c r="B57" s="4"/>
      <c r="C57" s="4"/>
      <c r="D57" s="73"/>
      <c r="E57" s="14" t="s">
        <v>173</v>
      </c>
      <c r="F57">
        <f>+F55*C55/B55</f>
        <v>1551.3785294117647</v>
      </c>
      <c r="G57">
        <f>+G55*C55/B55</f>
        <v>2.960735294117647</v>
      </c>
      <c r="H57">
        <f>+H55*C55/B55</f>
        <v>14.181838235294116</v>
      </c>
      <c r="I57">
        <f>+I55*C55/B55</f>
        <v>3644.1697058823524</v>
      </c>
      <c r="J57">
        <f>+J55*C55/B55</f>
        <v>462.1336764705882</v>
      </c>
      <c r="K57">
        <f>+K55*C55/B55</f>
        <v>5.566544117647059</v>
      </c>
      <c r="L57">
        <f>+L55*C55/B55</f>
        <v>17.366029411764703</v>
      </c>
      <c r="M57">
        <f>+M55*C55/B55</f>
        <v>7.248088235294117</v>
      </c>
      <c r="N57">
        <f>+N55*C55/B55</f>
        <v>30.54860294117647</v>
      </c>
    </row>
    <row r="58" spans="2:14" ht="12.75">
      <c r="B58" s="4"/>
      <c r="C58" s="4"/>
      <c r="D58" s="73"/>
      <c r="E58" s="4"/>
      <c r="F58">
        <f>+F56*C56/B56</f>
        <v>1603.0559832050385</v>
      </c>
      <c r="G58">
        <f>+G56*C56/B56</f>
        <v>3.0104968509447168</v>
      </c>
      <c r="H58">
        <f>+H56*C56/B56</f>
        <v>14.680475857242829</v>
      </c>
      <c r="I58">
        <f>+I56*C56/B56</f>
        <v>3639.415675297411</v>
      </c>
      <c r="J58">
        <f>+J56*C56/B56</f>
        <v>482.23771868439474</v>
      </c>
      <c r="K58">
        <f>+K56*C56/B56</f>
        <v>5.531210636808957</v>
      </c>
      <c r="L58">
        <f>+L56*C56/B56</f>
        <v>17.831630510846747</v>
      </c>
      <c r="M58">
        <f>+M56*C56/B56</f>
        <v>7.479846046186144</v>
      </c>
      <c r="N58">
        <f>+N56*C56/B56</f>
        <v>31.82435269419174</v>
      </c>
    </row>
    <row r="59" spans="2:14" ht="12.75">
      <c r="B59" s="4"/>
      <c r="C59" t="s">
        <v>19</v>
      </c>
      <c r="D59" s="75" t="s">
        <v>17</v>
      </c>
      <c r="F59" s="9">
        <f aca="true" t="shared" si="10" ref="F59:N59">AVERAGE(F57:F58)</f>
        <v>1577.2172563084016</v>
      </c>
      <c r="G59" s="9">
        <f t="shared" si="10"/>
        <v>2.9856160725311818</v>
      </c>
      <c r="H59" s="9">
        <f t="shared" si="10"/>
        <v>14.431157046268472</v>
      </c>
      <c r="I59" s="9">
        <f t="shared" si="10"/>
        <v>3641.7926905898817</v>
      </c>
      <c r="J59" s="9">
        <f t="shared" si="10"/>
        <v>472.1856975774915</v>
      </c>
      <c r="K59" s="9">
        <f t="shared" si="10"/>
        <v>5.548877377228008</v>
      </c>
      <c r="L59" s="9">
        <f t="shared" si="10"/>
        <v>17.598829961305725</v>
      </c>
      <c r="M59" s="9">
        <f t="shared" si="10"/>
        <v>7.36396714074013</v>
      </c>
      <c r="N59" s="10">
        <f t="shared" si="10"/>
        <v>31.186477817684107</v>
      </c>
    </row>
    <row r="60" spans="2:14" ht="12.75">
      <c r="B60" s="4"/>
      <c r="C60" t="s">
        <v>21</v>
      </c>
      <c r="D60" s="75" t="s">
        <v>18</v>
      </c>
      <c r="F60" s="12">
        <f aca="true" t="shared" si="11" ref="F60:N60">STDEVP(F57:F58)</f>
        <v>25.83872689664059</v>
      </c>
      <c r="G60" s="12">
        <f t="shared" si="11"/>
        <v>0.02488077841355268</v>
      </c>
      <c r="H60" s="12">
        <f t="shared" si="11"/>
        <v>0.2493188109743778</v>
      </c>
      <c r="I60" s="12">
        <f t="shared" si="11"/>
        <v>2.3770152928600288</v>
      </c>
      <c r="J60" s="12">
        <f t="shared" si="11"/>
        <v>10.052021106900758</v>
      </c>
      <c r="K60" s="12">
        <f t="shared" si="11"/>
        <v>0.017666740419025048</v>
      </c>
      <c r="L60" s="12">
        <f t="shared" si="11"/>
        <v>0.2328005495411118</v>
      </c>
      <c r="M60" s="12">
        <f t="shared" si="11"/>
        <v>0.11587890544601476</v>
      </c>
      <c r="N60" s="13">
        <f t="shared" si="11"/>
        <v>0.6378748765075619</v>
      </c>
    </row>
    <row r="61" spans="2:5" ht="12.75">
      <c r="B61" s="4"/>
      <c r="C61" s="4"/>
      <c r="D61" s="73"/>
      <c r="E61" s="4"/>
    </row>
    <row r="63" spans="1:5" ht="12.75">
      <c r="A63" s="76">
        <v>37152</v>
      </c>
      <c r="B63" s="5"/>
      <c r="C63" s="5"/>
      <c r="D63" s="72"/>
      <c r="E63" s="5"/>
    </row>
    <row r="64" spans="1:14" ht="12.75">
      <c r="A64" s="7" t="s">
        <v>2</v>
      </c>
      <c r="B64" s="7" t="s">
        <v>12</v>
      </c>
      <c r="C64" s="7" t="s">
        <v>13</v>
      </c>
      <c r="D64" s="74"/>
      <c r="E64" s="7"/>
      <c r="F64" s="7" t="s">
        <v>3</v>
      </c>
      <c r="G64" s="7" t="s">
        <v>4</v>
      </c>
      <c r="H64" s="7" t="s">
        <v>5</v>
      </c>
      <c r="I64" s="7" t="s">
        <v>6</v>
      </c>
      <c r="J64" s="7" t="s">
        <v>7</v>
      </c>
      <c r="K64" s="7" t="s">
        <v>8</v>
      </c>
      <c r="L64" s="7" t="s">
        <v>9</v>
      </c>
      <c r="M64" s="7" t="s">
        <v>10</v>
      </c>
      <c r="N64" s="7" t="s">
        <v>11</v>
      </c>
    </row>
    <row r="65" spans="1:14" ht="12.75">
      <c r="A65" t="s">
        <v>19</v>
      </c>
      <c r="B65" s="4">
        <v>0.3114</v>
      </c>
      <c r="C65" s="4">
        <v>12</v>
      </c>
      <c r="D65" s="73"/>
      <c r="E65" s="14" t="s">
        <v>172</v>
      </c>
      <c r="F65">
        <v>44.67284</v>
      </c>
      <c r="G65">
        <v>0.07364</v>
      </c>
      <c r="H65">
        <v>0.30188</v>
      </c>
      <c r="I65">
        <v>104.16125</v>
      </c>
      <c r="J65">
        <v>17.4364</v>
      </c>
      <c r="K65">
        <v>0.14164</v>
      </c>
      <c r="L65">
        <v>0.45089</v>
      </c>
      <c r="M65">
        <v>0.20082</v>
      </c>
      <c r="N65">
        <v>0.73656</v>
      </c>
    </row>
    <row r="66" spans="1:14" ht="12.75">
      <c r="A66" t="s">
        <v>21</v>
      </c>
      <c r="B66" s="4">
        <v>0.3294</v>
      </c>
      <c r="C66" s="4">
        <v>12</v>
      </c>
      <c r="D66" s="73"/>
      <c r="E66" s="4"/>
      <c r="F66">
        <v>45.30812</v>
      </c>
      <c r="G66">
        <v>0.07989</v>
      </c>
      <c r="H66">
        <v>0.31931</v>
      </c>
      <c r="I66">
        <v>108.07941</v>
      </c>
      <c r="J66">
        <v>18.05679</v>
      </c>
      <c r="K66">
        <v>0.14876</v>
      </c>
      <c r="L66">
        <v>0.47672</v>
      </c>
      <c r="M66">
        <v>0.20877</v>
      </c>
      <c r="N66">
        <v>0.81929</v>
      </c>
    </row>
    <row r="67" spans="2:14" ht="12.75">
      <c r="B67" s="4"/>
      <c r="C67" s="4"/>
      <c r="D67" s="73"/>
      <c r="E67" s="14" t="s">
        <v>173</v>
      </c>
      <c r="F67">
        <f>+F65*C65/B65</f>
        <v>1721.4967244701347</v>
      </c>
      <c r="G67">
        <f>+G65*C65/B65</f>
        <v>2.8377649325626204</v>
      </c>
      <c r="H67">
        <f>+H65*C65/B65</f>
        <v>11.633140655105972</v>
      </c>
      <c r="I67">
        <f>+I65*C65/B65</f>
        <v>4013.921001926782</v>
      </c>
      <c r="J67">
        <f>+J65*C65/B65</f>
        <v>671.9229287090558</v>
      </c>
      <c r="K67">
        <f>+K65*C65/B65</f>
        <v>5.4581888246628125</v>
      </c>
      <c r="L67">
        <f>+L65*C65/B65</f>
        <v>17.37533718689788</v>
      </c>
      <c r="M67">
        <f>+M65*C65/B65</f>
        <v>7.738728323699422</v>
      </c>
      <c r="N67">
        <f>+N65*C65/B65</f>
        <v>28.383815028901733</v>
      </c>
    </row>
    <row r="68" spans="2:14" ht="12.75">
      <c r="B68" s="4"/>
      <c r="C68" s="4"/>
      <c r="D68" s="73"/>
      <c r="E68" s="4"/>
      <c r="F68">
        <f>+F66*C66/B66</f>
        <v>1650.5690346083788</v>
      </c>
      <c r="G68">
        <f>+G66*C66/B66</f>
        <v>2.910382513661202</v>
      </c>
      <c r="H68">
        <f>+H66*C66/B66</f>
        <v>11.632422586520946</v>
      </c>
      <c r="I68">
        <f>+I66*C66/B66</f>
        <v>3937.3191256830596</v>
      </c>
      <c r="J68">
        <f>+J66*C66/B66</f>
        <v>657.8065573770491</v>
      </c>
      <c r="K68">
        <f>+K66*C66/B66</f>
        <v>5.419307832422586</v>
      </c>
      <c r="L68">
        <f>+L66*C66/B66</f>
        <v>17.36684881602914</v>
      </c>
      <c r="M68">
        <f>+M66*C66/B66</f>
        <v>7.605464480874317</v>
      </c>
      <c r="N68">
        <f>+N66*C66/B66</f>
        <v>29.846630236794166</v>
      </c>
    </row>
    <row r="69" spans="2:14" ht="12.75">
      <c r="B69" s="4"/>
      <c r="C69" t="s">
        <v>19</v>
      </c>
      <c r="D69" s="75" t="s">
        <v>17</v>
      </c>
      <c r="E69" s="14"/>
      <c r="F69" s="9">
        <f aca="true" t="shared" si="12" ref="F69:N69">AVERAGE(F67:F68)</f>
        <v>1686.0328795392568</v>
      </c>
      <c r="G69" s="9">
        <f t="shared" si="12"/>
        <v>2.874073723111911</v>
      </c>
      <c r="H69" s="9">
        <f t="shared" si="12"/>
        <v>11.632781620813459</v>
      </c>
      <c r="I69" s="9">
        <f t="shared" si="12"/>
        <v>3975.620063804921</v>
      </c>
      <c r="J69" s="9">
        <f t="shared" si="12"/>
        <v>664.8647430430524</v>
      </c>
      <c r="K69" s="9">
        <f t="shared" si="12"/>
        <v>5.438748328542699</v>
      </c>
      <c r="L69" s="9">
        <f t="shared" si="12"/>
        <v>17.37109300146351</v>
      </c>
      <c r="M69" s="9">
        <f t="shared" si="12"/>
        <v>7.672096402286869</v>
      </c>
      <c r="N69" s="10">
        <f t="shared" si="12"/>
        <v>29.11522263284795</v>
      </c>
    </row>
    <row r="70" spans="2:14" ht="12.75">
      <c r="B70" s="4"/>
      <c r="C70" t="s">
        <v>21</v>
      </c>
      <c r="D70" s="75" t="s">
        <v>18</v>
      </c>
      <c r="E70" s="4"/>
      <c r="F70" s="12">
        <f aca="true" t="shared" si="13" ref="F70:N70">STDEVP(F67:F68)</f>
        <v>35.463844930877386</v>
      </c>
      <c r="G70" s="12">
        <f t="shared" si="13"/>
        <v>0.03630879054928668</v>
      </c>
      <c r="H70" s="12">
        <f t="shared" si="13"/>
        <v>0.0003590342762444116</v>
      </c>
      <c r="I70" s="12">
        <f t="shared" si="13"/>
        <v>38.300938121881934</v>
      </c>
      <c r="J70" s="12">
        <f t="shared" si="13"/>
        <v>7.058185666011989</v>
      </c>
      <c r="K70" s="12">
        <f t="shared" si="13"/>
        <v>0.019440496120116085</v>
      </c>
      <c r="L70" s="12">
        <f t="shared" si="13"/>
        <v>0.004244185431813732</v>
      </c>
      <c r="M70" s="12">
        <f t="shared" si="13"/>
        <v>0.06663192141253693</v>
      </c>
      <c r="N70" s="13">
        <f t="shared" si="13"/>
        <v>0.7314076039462433</v>
      </c>
    </row>
    <row r="71" spans="2:14" ht="12.75">
      <c r="B71" s="4"/>
      <c r="E71" s="4"/>
      <c r="F71" s="71"/>
      <c r="G71" s="71"/>
      <c r="H71" s="71"/>
      <c r="I71" s="71"/>
      <c r="J71" s="71"/>
      <c r="K71" s="71"/>
      <c r="L71" s="71"/>
      <c r="M71" s="71"/>
      <c r="N71" s="71"/>
    </row>
    <row r="72" spans="2:5" ht="12.75">
      <c r="B72" s="4"/>
      <c r="C72" s="4"/>
      <c r="D72" s="73"/>
      <c r="E72" s="14"/>
    </row>
    <row r="73" spans="1:5" ht="12.75">
      <c r="A73" s="76">
        <v>37179</v>
      </c>
      <c r="B73" s="5"/>
      <c r="C73" s="5"/>
      <c r="D73" s="72"/>
      <c r="E73" s="5"/>
    </row>
    <row r="74" spans="1:14" ht="12.75">
      <c r="A74" s="7" t="s">
        <v>2</v>
      </c>
      <c r="B74" s="7" t="s">
        <v>12</v>
      </c>
      <c r="C74" s="7" t="s">
        <v>13</v>
      </c>
      <c r="D74" s="74"/>
      <c r="E74" s="7"/>
      <c r="F74" s="7" t="s">
        <v>3</v>
      </c>
      <c r="G74" s="7" t="s">
        <v>4</v>
      </c>
      <c r="H74" s="7" t="s">
        <v>5</v>
      </c>
      <c r="I74" s="7" t="s">
        <v>6</v>
      </c>
      <c r="J74" s="7" t="s">
        <v>7</v>
      </c>
      <c r="K74" s="7" t="s">
        <v>8</v>
      </c>
      <c r="L74" s="7" t="s">
        <v>9</v>
      </c>
      <c r="M74" s="7" t="s">
        <v>10</v>
      </c>
      <c r="N74" s="7" t="s">
        <v>11</v>
      </c>
    </row>
    <row r="75" spans="1:14" ht="12.75">
      <c r="A75" t="s">
        <v>19</v>
      </c>
      <c r="B75" s="4">
        <v>0.4822</v>
      </c>
      <c r="C75" s="4">
        <v>12</v>
      </c>
      <c r="D75" s="73"/>
      <c r="E75" s="14" t="s">
        <v>172</v>
      </c>
      <c r="F75">
        <v>66.31067</v>
      </c>
      <c r="G75">
        <v>0.12969</v>
      </c>
      <c r="H75">
        <v>0.55568</v>
      </c>
      <c r="I75">
        <v>154.26773</v>
      </c>
      <c r="J75">
        <v>24.50756</v>
      </c>
      <c r="K75">
        <v>0.24072</v>
      </c>
      <c r="L75">
        <v>0.66458</v>
      </c>
      <c r="M75">
        <v>0.32472</v>
      </c>
      <c r="N75">
        <v>1.14844</v>
      </c>
    </row>
    <row r="76" spans="1:14" ht="12.75">
      <c r="A76" t="s">
        <v>21</v>
      </c>
      <c r="B76" s="4">
        <v>0.4078</v>
      </c>
      <c r="C76" s="4">
        <v>12</v>
      </c>
      <c r="D76" s="73"/>
      <c r="E76" s="4"/>
      <c r="F76">
        <v>58.08921</v>
      </c>
      <c r="G76">
        <v>0.10856</v>
      </c>
      <c r="H76">
        <v>0.47681</v>
      </c>
      <c r="I76">
        <v>133.64441</v>
      </c>
      <c r="J76">
        <v>20.95592</v>
      </c>
      <c r="K76">
        <v>0.20989</v>
      </c>
      <c r="L76">
        <v>0.57052</v>
      </c>
      <c r="M76">
        <v>0.27823</v>
      </c>
      <c r="N76">
        <v>0.94208</v>
      </c>
    </row>
    <row r="77" spans="2:14" ht="12.75">
      <c r="B77" s="4"/>
      <c r="C77" s="4"/>
      <c r="D77" s="73"/>
      <c r="E77" s="14" t="s">
        <v>173</v>
      </c>
      <c r="F77">
        <f>+F75*C75/B75</f>
        <v>1650.203318125259</v>
      </c>
      <c r="G77">
        <f>+G75*C75/B75</f>
        <v>3.2274574865201164</v>
      </c>
      <c r="H77">
        <f>+H75*C75/B75</f>
        <v>13.828618830360844</v>
      </c>
      <c r="I77">
        <f>+I75*C75/B75</f>
        <v>3839.097386976358</v>
      </c>
      <c r="J77">
        <f>+J75*C75/B75</f>
        <v>609.8936540854418</v>
      </c>
      <c r="K77">
        <f>+K75*C75/B75</f>
        <v>5.990543343011198</v>
      </c>
      <c r="L77">
        <f>+L75*C75/B75</f>
        <v>16.53869763583575</v>
      </c>
      <c r="M77">
        <f>+M75*C75/B75</f>
        <v>8.080962256325176</v>
      </c>
      <c r="N77">
        <f>+N75*C75/B75</f>
        <v>28.580008295313146</v>
      </c>
    </row>
    <row r="78" spans="2:14" ht="12.75">
      <c r="B78" s="4"/>
      <c r="C78" s="4"/>
      <c r="D78" s="73"/>
      <c r="E78" s="4"/>
      <c r="F78">
        <f>+F76*C76/B76</f>
        <v>1709.3440902403138</v>
      </c>
      <c r="G78">
        <f>+G76*C76/B76</f>
        <v>3.194507111329083</v>
      </c>
      <c r="H78">
        <f>+H76*C76/B76</f>
        <v>14.03070132417852</v>
      </c>
      <c r="I78">
        <f>+I76*C76/B76</f>
        <v>3932.645708680726</v>
      </c>
      <c r="J78">
        <f>+J76*C76/B76</f>
        <v>616.6528690534576</v>
      </c>
      <c r="K78">
        <f>+K76*C76/B76</f>
        <v>6.176262873957822</v>
      </c>
      <c r="L78">
        <f>+L76*C76/B76</f>
        <v>16.788229524276606</v>
      </c>
      <c r="M78">
        <f>+M76*C76/B76</f>
        <v>8.187248651299656</v>
      </c>
      <c r="N78">
        <f>+N76*C76/B76</f>
        <v>27.72182442373713</v>
      </c>
    </row>
    <row r="79" spans="2:14" ht="12.75">
      <c r="B79" s="4"/>
      <c r="C79" t="s">
        <v>19</v>
      </c>
      <c r="D79" s="75" t="s">
        <v>17</v>
      </c>
      <c r="F79" s="9">
        <f aca="true" t="shared" si="14" ref="F79:N79">AVERAGE(F77:F78)</f>
        <v>1679.7737041827863</v>
      </c>
      <c r="G79" s="9">
        <f t="shared" si="14"/>
        <v>3.2109822989245997</v>
      </c>
      <c r="H79" s="9">
        <f t="shared" si="14"/>
        <v>13.92966007726968</v>
      </c>
      <c r="I79" s="9">
        <f t="shared" si="14"/>
        <v>3885.871547828542</v>
      </c>
      <c r="J79" s="9">
        <f t="shared" si="14"/>
        <v>613.2732615694497</v>
      </c>
      <c r="K79" s="9">
        <f t="shared" si="14"/>
        <v>6.08340310848451</v>
      </c>
      <c r="L79" s="9">
        <f t="shared" si="14"/>
        <v>16.663463580056177</v>
      </c>
      <c r="M79" s="9">
        <f t="shared" si="14"/>
        <v>8.134105453812417</v>
      </c>
      <c r="N79" s="10">
        <f t="shared" si="14"/>
        <v>28.150916359525137</v>
      </c>
    </row>
    <row r="80" spans="2:14" ht="12.75">
      <c r="B80" s="4"/>
      <c r="C80" t="s">
        <v>21</v>
      </c>
      <c r="D80" s="75" t="s">
        <v>18</v>
      </c>
      <c r="F80" s="12">
        <f aca="true" t="shared" si="15" ref="F80:N80">STDEVP(F77:F78)</f>
        <v>29.570386057536073</v>
      </c>
      <c r="G80" s="12">
        <f t="shared" si="15"/>
        <v>0.016475187595524715</v>
      </c>
      <c r="H80" s="12">
        <f t="shared" si="15"/>
        <v>0.10104124690892223</v>
      </c>
      <c r="I80" s="12">
        <f t="shared" si="15"/>
        <v>46.77416085217437</v>
      </c>
      <c r="J80" s="12">
        <f t="shared" si="15"/>
        <v>3.379607484004383</v>
      </c>
      <c r="K80" s="12">
        <f t="shared" si="15"/>
        <v>0.09285976547326605</v>
      </c>
      <c r="L80" s="12">
        <f t="shared" si="15"/>
        <v>0.12476594422036316</v>
      </c>
      <c r="M80" s="12">
        <f t="shared" si="15"/>
        <v>0.05314319748703938</v>
      </c>
      <c r="N80" s="13">
        <f t="shared" si="15"/>
        <v>0.42909193578797467</v>
      </c>
    </row>
    <row r="81" spans="2:14" ht="12.75">
      <c r="B81" s="4"/>
      <c r="F81" s="71"/>
      <c r="G81" s="71"/>
      <c r="H81" s="71"/>
      <c r="I81" s="71"/>
      <c r="J81" s="71"/>
      <c r="K81" s="71"/>
      <c r="L81" s="71"/>
      <c r="M81" s="71"/>
      <c r="N81" s="71"/>
    </row>
    <row r="82" spans="2:14" ht="12.75">
      <c r="B82" s="4"/>
      <c r="F82" s="71"/>
      <c r="G82" s="71"/>
      <c r="H82" s="71"/>
      <c r="I82" s="71"/>
      <c r="J82" s="71"/>
      <c r="K82" s="71"/>
      <c r="L82" s="71"/>
      <c r="M82" s="71"/>
      <c r="N82" s="71"/>
    </row>
    <row r="83" spans="1:5" ht="12.75">
      <c r="A83" s="76">
        <v>37226</v>
      </c>
      <c r="B83" s="5"/>
      <c r="C83" s="5"/>
      <c r="D83" s="72"/>
      <c r="E83" s="5"/>
    </row>
    <row r="84" spans="1:14" ht="12.75">
      <c r="A84" s="7" t="s">
        <v>2</v>
      </c>
      <c r="B84" s="7" t="s">
        <v>12</v>
      </c>
      <c r="C84" s="7" t="s">
        <v>13</v>
      </c>
      <c r="D84" s="74"/>
      <c r="E84" s="7"/>
      <c r="F84" s="7" t="s">
        <v>3</v>
      </c>
      <c r="G84" s="7" t="s">
        <v>4</v>
      </c>
      <c r="H84" s="7" t="s">
        <v>5</v>
      </c>
      <c r="I84" s="7" t="s">
        <v>6</v>
      </c>
      <c r="J84" s="7" t="s">
        <v>7</v>
      </c>
      <c r="K84" s="7" t="s">
        <v>8</v>
      </c>
      <c r="L84" s="7" t="s">
        <v>9</v>
      </c>
      <c r="M84" s="7" t="s">
        <v>10</v>
      </c>
      <c r="N84" s="7" t="s">
        <v>11</v>
      </c>
    </row>
    <row r="85" spans="1:14" ht="12.75">
      <c r="A85" t="s">
        <v>19</v>
      </c>
      <c r="B85" s="4">
        <v>0.5282</v>
      </c>
      <c r="C85" s="4">
        <v>12</v>
      </c>
      <c r="D85" s="73"/>
      <c r="E85" s="14" t="s">
        <v>172</v>
      </c>
      <c r="F85">
        <v>101.69072</v>
      </c>
      <c r="G85">
        <v>0.19701</v>
      </c>
      <c r="H85">
        <v>0.6965</v>
      </c>
      <c r="I85">
        <v>216.90192</v>
      </c>
      <c r="J85">
        <v>43.0784</v>
      </c>
      <c r="K85">
        <v>0.29457</v>
      </c>
      <c r="L85">
        <v>0.85405</v>
      </c>
      <c r="M85">
        <v>0.45688</v>
      </c>
      <c r="N85">
        <v>1.59264</v>
      </c>
    </row>
    <row r="86" spans="1:14" ht="12.75">
      <c r="A86" t="s">
        <v>21</v>
      </c>
      <c r="B86" s="4">
        <v>0.5427</v>
      </c>
      <c r="C86" s="4">
        <v>12</v>
      </c>
      <c r="D86" s="73"/>
      <c r="E86" s="4"/>
      <c r="F86">
        <v>102.07439</v>
      </c>
      <c r="G86">
        <v>0.19991</v>
      </c>
      <c r="H86">
        <v>0.71166</v>
      </c>
      <c r="I86">
        <v>219.89584</v>
      </c>
      <c r="J86">
        <v>44.03437</v>
      </c>
      <c r="K86">
        <v>0.29966</v>
      </c>
      <c r="L86">
        <v>0.87023</v>
      </c>
      <c r="M86">
        <v>0.46734</v>
      </c>
      <c r="N86">
        <v>1.75168</v>
      </c>
    </row>
    <row r="87" spans="2:14" ht="12.75">
      <c r="B87" s="4"/>
      <c r="C87" s="4"/>
      <c r="D87" s="73"/>
      <c r="E87" s="14" t="s">
        <v>173</v>
      </c>
      <c r="F87">
        <f>+F85*C85/B85</f>
        <v>2310.277622112836</v>
      </c>
      <c r="G87">
        <f>+G85*C85/B85</f>
        <v>4.475804619462324</v>
      </c>
      <c r="H87">
        <f>+H85*C85/B85</f>
        <v>15.823551684967816</v>
      </c>
      <c r="I87">
        <f>+I85*C85/B85</f>
        <v>4927.722529344945</v>
      </c>
      <c r="J87">
        <f>+J85*C85/B85</f>
        <v>978.6838318818631</v>
      </c>
      <c r="K87">
        <f>+K85*C85/B85</f>
        <v>6.692237788716395</v>
      </c>
      <c r="L87">
        <f>+L85*C85/B85</f>
        <v>19.402877697841728</v>
      </c>
      <c r="M87">
        <f>+M85*C85/B85</f>
        <v>10.379704657326771</v>
      </c>
      <c r="N87">
        <f>+N85*C85/B85</f>
        <v>36.18265808405907</v>
      </c>
    </row>
    <row r="88" spans="2:14" ht="12.75">
      <c r="B88" s="4"/>
      <c r="C88" s="4"/>
      <c r="D88" s="73"/>
      <c r="E88" s="4"/>
      <c r="F88">
        <f>+F86*C86/B86</f>
        <v>2257.034604754008</v>
      </c>
      <c r="G88">
        <f>+G86*C86/B86</f>
        <v>4.420342730790492</v>
      </c>
      <c r="H88">
        <f>+H86*C86/B86</f>
        <v>15.735986733001656</v>
      </c>
      <c r="I88">
        <f>+I86*C86/B86</f>
        <v>4862.262907683803</v>
      </c>
      <c r="J88">
        <f>+J86*C86/B86</f>
        <v>973.6731896075181</v>
      </c>
      <c r="K88">
        <f>+K86*C86/B86</f>
        <v>6.625981205085682</v>
      </c>
      <c r="L88">
        <f>+L86*C86/B86</f>
        <v>19.242233278054176</v>
      </c>
      <c r="M88">
        <f>+M86*C86/B86</f>
        <v>10.333665008291874</v>
      </c>
      <c r="N88">
        <f>+N86*C86/B86</f>
        <v>38.73255942509674</v>
      </c>
    </row>
    <row r="89" spans="2:14" ht="12.75">
      <c r="B89" s="4"/>
      <c r="C89" t="s">
        <v>19</v>
      </c>
      <c r="D89" s="75" t="s">
        <v>17</v>
      </c>
      <c r="F89" s="9">
        <f aca="true" t="shared" si="16" ref="F89:N89">AVERAGE(F87:F88)</f>
        <v>2283.656113433422</v>
      </c>
      <c r="G89" s="9">
        <f t="shared" si="16"/>
        <v>4.448073675126408</v>
      </c>
      <c r="H89" s="9">
        <f t="shared" si="16"/>
        <v>15.779769208984735</v>
      </c>
      <c r="I89" s="9">
        <f t="shared" si="16"/>
        <v>4894.992718514373</v>
      </c>
      <c r="J89" s="9">
        <f t="shared" si="16"/>
        <v>976.1785107446906</v>
      </c>
      <c r="K89" s="9">
        <f t="shared" si="16"/>
        <v>6.6591094969010385</v>
      </c>
      <c r="L89" s="9">
        <f t="shared" si="16"/>
        <v>19.32255548794795</v>
      </c>
      <c r="M89" s="9">
        <f t="shared" si="16"/>
        <v>10.356684832809322</v>
      </c>
      <c r="N89" s="10">
        <f t="shared" si="16"/>
        <v>37.457608754577905</v>
      </c>
    </row>
    <row r="90" spans="2:14" ht="12.75">
      <c r="B90" s="4"/>
      <c r="C90" t="s">
        <v>21</v>
      </c>
      <c r="D90" s="75" t="s">
        <v>18</v>
      </c>
      <c r="F90" s="12">
        <f aca="true" t="shared" si="17" ref="F90:N90">STDEVP(F87:F88)</f>
        <v>26.621508679406357</v>
      </c>
      <c r="G90" s="12">
        <f t="shared" si="17"/>
        <v>0.02773094433595199</v>
      </c>
      <c r="H90" s="12">
        <f t="shared" si="17"/>
        <v>0.043782475983494565</v>
      </c>
      <c r="I90" s="12">
        <f t="shared" si="17"/>
        <v>32.72981083063343</v>
      </c>
      <c r="J90" s="12">
        <f t="shared" si="17"/>
        <v>2.505321137171475</v>
      </c>
      <c r="K90" s="12">
        <f t="shared" si="17"/>
        <v>0.033128291815344664</v>
      </c>
      <c r="L90" s="12">
        <f t="shared" si="17"/>
        <v>0.08032220989388765</v>
      </c>
      <c r="M90" s="12">
        <f t="shared" si="17"/>
        <v>0.02301982451776913</v>
      </c>
      <c r="N90" s="13">
        <f t="shared" si="17"/>
        <v>1.2749506705188636</v>
      </c>
    </row>
    <row r="91" spans="2:5" ht="12.75">
      <c r="B91" s="4"/>
      <c r="C91" s="4"/>
      <c r="D91" s="73"/>
      <c r="E91" s="4"/>
    </row>
  </sheetData>
  <printOptions/>
  <pageMargins left="0.75" right="0.75" top="1" bottom="1" header="0.5" footer="0.5"/>
  <pageSetup horizontalDpi="600" verticalDpi="600" orientation="landscape" scale="23" r:id="rId1"/>
  <headerFooter alignWithMargins="0">
    <oddFooter>&amp;CPage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56"/>
  <sheetViews>
    <sheetView workbookViewId="0" topLeftCell="A1">
      <selection activeCell="A35" sqref="A35"/>
    </sheetView>
  </sheetViews>
  <sheetFormatPr defaultColWidth="9.140625" defaultRowHeight="12.75"/>
  <cols>
    <col min="2" max="2" width="9.28125" style="0" bestFit="1" customWidth="1"/>
    <col min="3" max="3" width="10.140625" style="0" customWidth="1"/>
    <col min="4" max="4" width="11.00390625" style="0" customWidth="1"/>
    <col min="6" max="6" width="9.57421875" style="0" customWidth="1"/>
    <col min="7" max="7" width="7.421875" style="0" customWidth="1"/>
    <col min="8" max="8" width="8.28125" style="0" customWidth="1"/>
    <col min="9" max="9" width="7.421875" style="0" customWidth="1"/>
    <col min="10" max="10" width="7.8515625" style="0" customWidth="1"/>
    <col min="12" max="12" width="7.57421875" style="0" customWidth="1"/>
    <col min="13" max="13" width="6.7109375" style="0" customWidth="1"/>
    <col min="14" max="14" width="9.28125" style="0" customWidth="1"/>
    <col min="15" max="16" width="9.28125" style="0" bestFit="1" customWidth="1"/>
  </cols>
  <sheetData>
    <row r="1" spans="1:5" ht="15.75">
      <c r="A1" s="1" t="s">
        <v>36</v>
      </c>
      <c r="B1" s="3"/>
      <c r="C1" s="3"/>
      <c r="D1" s="3"/>
      <c r="E1" s="3"/>
    </row>
    <row r="2" spans="2:5" ht="12.75">
      <c r="B2" s="4"/>
      <c r="C2" s="4"/>
      <c r="D2" s="4"/>
      <c r="E2" s="4"/>
    </row>
    <row r="3" spans="2:5" ht="12.75">
      <c r="B3" s="4"/>
      <c r="C3" s="4"/>
      <c r="D3" s="4"/>
      <c r="E3" s="4"/>
    </row>
    <row r="4" spans="2:16" ht="12.75">
      <c r="B4" s="4"/>
      <c r="C4" s="4"/>
      <c r="D4" s="4"/>
      <c r="E4" s="4"/>
      <c r="F4" s="14" t="s">
        <v>14</v>
      </c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5" ht="12.75">
      <c r="A5" s="2" t="s">
        <v>37</v>
      </c>
      <c r="B5" s="5"/>
      <c r="C5" s="5"/>
      <c r="D5" s="5"/>
      <c r="E5" s="5"/>
    </row>
    <row r="6" spans="1:16" ht="12.75">
      <c r="A6" s="7" t="s">
        <v>2</v>
      </c>
      <c r="B6" s="7" t="s">
        <v>12</v>
      </c>
      <c r="C6" s="7" t="s">
        <v>13</v>
      </c>
      <c r="D6" s="7" t="s">
        <v>15</v>
      </c>
      <c r="E6" s="7" t="s">
        <v>23</v>
      </c>
      <c r="F6" s="7" t="s">
        <v>3</v>
      </c>
      <c r="G6" s="7" t="s">
        <v>24</v>
      </c>
      <c r="H6" s="7" t="s">
        <v>25</v>
      </c>
      <c r="I6" s="7" t="s">
        <v>4</v>
      </c>
      <c r="J6" s="7" t="s">
        <v>5</v>
      </c>
      <c r="K6" s="7" t="s">
        <v>6</v>
      </c>
      <c r="L6" s="7" t="s">
        <v>7</v>
      </c>
      <c r="M6" s="7" t="s">
        <v>8</v>
      </c>
      <c r="N6" s="7" t="s">
        <v>9</v>
      </c>
      <c r="O6" s="7" t="s">
        <v>10</v>
      </c>
      <c r="P6" s="7" t="s">
        <v>11</v>
      </c>
    </row>
    <row r="7" spans="1:16" ht="12.75">
      <c r="A7" t="s">
        <v>0</v>
      </c>
      <c r="B7" s="4">
        <v>0.5432</v>
      </c>
      <c r="C7" s="4">
        <v>10</v>
      </c>
      <c r="D7" s="4">
        <v>10</v>
      </c>
      <c r="E7">
        <v>0.00474</v>
      </c>
      <c r="F7">
        <v>266.34558</v>
      </c>
      <c r="G7">
        <v>0.05521</v>
      </c>
      <c r="H7">
        <v>0.0091</v>
      </c>
      <c r="I7">
        <v>0.52442</v>
      </c>
      <c r="J7">
        <v>0.14809</v>
      </c>
      <c r="K7">
        <v>176.59509</v>
      </c>
      <c r="L7">
        <v>2.76699</v>
      </c>
      <c r="M7">
        <v>0.41647</v>
      </c>
      <c r="N7">
        <v>0.09402</v>
      </c>
      <c r="O7">
        <v>0.56359</v>
      </c>
      <c r="P7">
        <v>0.4137</v>
      </c>
    </row>
    <row r="8" spans="1:16" ht="12.75">
      <c r="A8" t="s">
        <v>1</v>
      </c>
      <c r="B8" s="4">
        <v>0.5574</v>
      </c>
      <c r="C8" s="4">
        <v>10</v>
      </c>
      <c r="D8" s="4">
        <v>10</v>
      </c>
      <c r="E8">
        <v>0.0052</v>
      </c>
      <c r="F8">
        <v>257.90387</v>
      </c>
      <c r="G8">
        <v>0.05981</v>
      </c>
      <c r="H8">
        <v>0.00942</v>
      </c>
      <c r="I8">
        <v>0.52061</v>
      </c>
      <c r="J8">
        <v>0.15623</v>
      </c>
      <c r="K8">
        <v>178.63135</v>
      </c>
      <c r="L8">
        <v>2.80262</v>
      </c>
      <c r="M8">
        <v>0.42869</v>
      </c>
      <c r="N8">
        <v>0.09569</v>
      </c>
      <c r="O8">
        <v>0.55338</v>
      </c>
      <c r="P8">
        <v>0.41955</v>
      </c>
    </row>
    <row r="9" spans="2:5" ht="12.75">
      <c r="B9" s="4"/>
      <c r="C9" s="4"/>
      <c r="D9" s="4"/>
      <c r="E9" s="4"/>
    </row>
    <row r="10" spans="2:5" ht="12.75">
      <c r="B10" s="4"/>
      <c r="C10" s="4"/>
      <c r="D10" s="4"/>
      <c r="E10" s="4"/>
    </row>
    <row r="11" spans="2:16" ht="12.75">
      <c r="B11" s="4"/>
      <c r="C11" s="4"/>
      <c r="D11" s="4"/>
      <c r="E11" s="4"/>
      <c r="F11" s="14" t="s">
        <v>16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2:16" ht="12.75">
      <c r="B12" s="4"/>
      <c r="C12" s="4"/>
      <c r="D12" s="4"/>
      <c r="E12" s="1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2:16" ht="12.75">
      <c r="B13" s="4"/>
      <c r="C13" s="4"/>
      <c r="D13" s="4"/>
      <c r="E13" s="17">
        <f>+E7*C7*D7/B7</f>
        <v>0.8726067746686303</v>
      </c>
      <c r="F13">
        <f>+F7*D7*C7/B7</f>
        <v>49032.6914580265</v>
      </c>
      <c r="G13">
        <f>+G7*C7*D7/B7</f>
        <v>10.163843888070693</v>
      </c>
      <c r="H13">
        <f>+H7*C7*D7/B7</f>
        <v>1.6752577319587627</v>
      </c>
      <c r="I13">
        <f>+I7*D7*C7/B7</f>
        <v>96.54270986745213</v>
      </c>
      <c r="J13">
        <f>+J7*D7*C7/B7</f>
        <v>27.262518409425628</v>
      </c>
      <c r="K13">
        <f>+K7*D7*C7/B7</f>
        <v>32510.14175257732</v>
      </c>
      <c r="L13">
        <f>+L7*D7*C7/B7</f>
        <v>509.3869661266568</v>
      </c>
      <c r="M13">
        <f>+M7*D7*C7/B7</f>
        <v>76.66973490427098</v>
      </c>
      <c r="N13">
        <f>+N7*D7*C7/B7</f>
        <v>17.308541973490428</v>
      </c>
      <c r="O13">
        <f>+O7*D7*C7/B7</f>
        <v>103.75368188512519</v>
      </c>
      <c r="P13">
        <f>+P7*D7*C7/B7</f>
        <v>76.159793814433</v>
      </c>
    </row>
    <row r="14" spans="2:16" ht="12.75">
      <c r="B14" s="4"/>
      <c r="C14" s="4"/>
      <c r="D14" s="4"/>
      <c r="E14">
        <f>+E8*C8*D8/B8</f>
        <v>0.932902762827413</v>
      </c>
      <c r="F14">
        <f>+F8*D8*C8/B8</f>
        <v>46269.08324363115</v>
      </c>
      <c r="G14">
        <f>+G8*C8*D8/B8</f>
        <v>10.730175816289918</v>
      </c>
      <c r="H14">
        <f>+H8*C8*D8/B8</f>
        <v>1.6899892357373518</v>
      </c>
      <c r="I14">
        <f>+I8*D8*C8/B8</f>
        <v>93.39971295299605</v>
      </c>
      <c r="J14">
        <f>+J8*D8*C8/B8</f>
        <v>28.02834589163976</v>
      </c>
      <c r="K14">
        <f>+K8*D8*C8/B8</f>
        <v>32047.24614280588</v>
      </c>
      <c r="L14">
        <f>+L8*D8*C8/B8</f>
        <v>502.8022963760317</v>
      </c>
      <c r="M14">
        <f>+M8*D8*C8/B8</f>
        <v>76.90886257624686</v>
      </c>
      <c r="N14">
        <f>+N8*D8*C8/B8</f>
        <v>17.167204879799066</v>
      </c>
      <c r="O14">
        <f>+O8*D8*C8/B8</f>
        <v>99.27879440258342</v>
      </c>
      <c r="P14">
        <f>+P8*D8*C8/B8</f>
        <v>75.26910656620021</v>
      </c>
    </row>
    <row r="15" spans="2:5" ht="12.75">
      <c r="B15" s="4"/>
      <c r="C15" s="4"/>
      <c r="D15" s="4"/>
      <c r="E15" s="4"/>
    </row>
    <row r="16" spans="1:16" ht="12.75">
      <c r="A16" t="s">
        <v>0</v>
      </c>
      <c r="B16" s="4"/>
      <c r="C16" s="4"/>
      <c r="D16" s="8" t="s">
        <v>17</v>
      </c>
      <c r="E16" s="9">
        <f>AVERAGE(E13:E14)</f>
        <v>0.9027547687480217</v>
      </c>
      <c r="F16" s="9">
        <f aca="true" t="shared" si="0" ref="F16:P16">AVERAGE(F13:F14)</f>
        <v>47650.88735082882</v>
      </c>
      <c r="G16" s="9">
        <f t="shared" si="0"/>
        <v>10.447009852180305</v>
      </c>
      <c r="H16" s="9">
        <f t="shared" si="0"/>
        <v>1.6826234838480572</v>
      </c>
      <c r="I16" s="9">
        <f t="shared" si="0"/>
        <v>94.9712114102241</v>
      </c>
      <c r="J16" s="9">
        <f t="shared" si="0"/>
        <v>27.64543215053269</v>
      </c>
      <c r="K16" s="9">
        <f t="shared" si="0"/>
        <v>32278.6939476916</v>
      </c>
      <c r="L16" s="9">
        <f t="shared" si="0"/>
        <v>506.09463125134425</v>
      </c>
      <c r="M16" s="9">
        <f t="shared" si="0"/>
        <v>76.78929874025891</v>
      </c>
      <c r="N16" s="9">
        <f t="shared" si="0"/>
        <v>17.237873426644747</v>
      </c>
      <c r="O16" s="9">
        <f t="shared" si="0"/>
        <v>101.51623814385431</v>
      </c>
      <c r="P16" s="9">
        <f t="shared" si="0"/>
        <v>75.7144501903166</v>
      </c>
    </row>
    <row r="17" spans="1:16" ht="12.75">
      <c r="A17" t="s">
        <v>1</v>
      </c>
      <c r="B17" s="4"/>
      <c r="C17" s="4"/>
      <c r="D17" s="11" t="s">
        <v>18</v>
      </c>
      <c r="E17" s="12">
        <f>STDEV(E13:E14)</f>
        <v>0.04263570210541757</v>
      </c>
      <c r="F17" s="12">
        <f aca="true" t="shared" si="1" ref="F17:P17">STDEV(F13:F14)</f>
        <v>1954.166108941715</v>
      </c>
      <c r="G17" s="12">
        <f t="shared" si="1"/>
        <v>0.4004571468463096</v>
      </c>
      <c r="H17" s="12">
        <f t="shared" si="1"/>
        <v>0.010416746218950229</v>
      </c>
      <c r="I17" s="12">
        <f t="shared" si="1"/>
        <v>2.2224344314601856</v>
      </c>
      <c r="J17" s="12">
        <f t="shared" si="1"/>
        <v>0.5415218058927946</v>
      </c>
      <c r="K17" s="12">
        <f t="shared" si="1"/>
        <v>327.31662465094</v>
      </c>
      <c r="L17" s="12">
        <f t="shared" si="1"/>
        <v>4.656064632534236</v>
      </c>
      <c r="M17" s="12">
        <f t="shared" si="1"/>
        <v>0.1690887984324995</v>
      </c>
      <c r="N17" s="12">
        <f t="shared" si="1"/>
        <v>0.09994041738205654</v>
      </c>
      <c r="O17" s="12">
        <f t="shared" si="1"/>
        <v>3.164223283951251</v>
      </c>
      <c r="P17" s="12">
        <f t="shared" si="1"/>
        <v>0.6298109931443155</v>
      </c>
    </row>
    <row r="18" spans="2:5" ht="12.75">
      <c r="B18" s="4"/>
      <c r="C18" s="4"/>
      <c r="D18" s="4"/>
      <c r="E18" s="4"/>
    </row>
    <row r="19" spans="2:5" ht="12.75">
      <c r="B19" s="4"/>
      <c r="C19" s="4"/>
      <c r="D19" s="4"/>
      <c r="E19" s="4"/>
    </row>
    <row r="20" spans="2:5" ht="12.75">
      <c r="B20" s="4"/>
      <c r="C20" s="4"/>
      <c r="D20" s="4"/>
      <c r="E20" s="4"/>
    </row>
    <row r="21" spans="2:16" ht="12.75">
      <c r="B21" s="4"/>
      <c r="C21" s="4"/>
      <c r="D21" s="4"/>
      <c r="E21" s="4"/>
      <c r="F21" s="14" t="s">
        <v>14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5" ht="12.75">
      <c r="A22" s="2" t="s">
        <v>40</v>
      </c>
      <c r="B22" s="5"/>
      <c r="C22" s="5"/>
      <c r="D22" s="5"/>
      <c r="E22" s="5"/>
    </row>
    <row r="23" spans="1:16" ht="12.75">
      <c r="A23" s="7" t="s">
        <v>2</v>
      </c>
      <c r="B23" s="7" t="s">
        <v>12</v>
      </c>
      <c r="C23" s="7" t="s">
        <v>13</v>
      </c>
      <c r="D23" s="7" t="s">
        <v>15</v>
      </c>
      <c r="E23" s="7" t="s">
        <v>23</v>
      </c>
      <c r="F23" s="7" t="s">
        <v>3</v>
      </c>
      <c r="G23" s="7" t="s">
        <v>24</v>
      </c>
      <c r="H23" s="7" t="s">
        <v>25</v>
      </c>
      <c r="I23" s="7" t="s">
        <v>4</v>
      </c>
      <c r="J23" s="7" t="s">
        <v>5</v>
      </c>
      <c r="K23" s="7" t="s">
        <v>6</v>
      </c>
      <c r="L23" s="7" t="s">
        <v>7</v>
      </c>
      <c r="M23" s="7" t="s">
        <v>8</v>
      </c>
      <c r="N23" s="7" t="s">
        <v>9</v>
      </c>
      <c r="O23" s="7" t="s">
        <v>10</v>
      </c>
      <c r="P23" s="7" t="s">
        <v>11</v>
      </c>
    </row>
    <row r="24" spans="1:16" ht="12.75">
      <c r="A24" t="s">
        <v>0</v>
      </c>
      <c r="B24" s="4">
        <v>0.5443</v>
      </c>
      <c r="C24" s="4">
        <v>10</v>
      </c>
      <c r="D24" s="4">
        <v>10</v>
      </c>
      <c r="E24">
        <v>0.00399</v>
      </c>
      <c r="F24">
        <v>241.72165</v>
      </c>
      <c r="G24">
        <v>0.05981</v>
      </c>
      <c r="H24">
        <v>0.00914</v>
      </c>
      <c r="I24">
        <v>0.49418</v>
      </c>
      <c r="J24">
        <v>0.14587</v>
      </c>
      <c r="K24">
        <v>175.15672</v>
      </c>
      <c r="L24">
        <v>2.75516</v>
      </c>
      <c r="M24">
        <v>0.41523</v>
      </c>
      <c r="N24">
        <v>0.0925</v>
      </c>
      <c r="O24">
        <v>0.51421</v>
      </c>
      <c r="P24">
        <v>0.41687</v>
      </c>
    </row>
    <row r="25" spans="1:16" ht="12.75">
      <c r="A25" t="s">
        <v>1</v>
      </c>
      <c r="B25" s="4">
        <v>0.5561</v>
      </c>
      <c r="C25" s="4">
        <v>10</v>
      </c>
      <c r="D25" s="4">
        <v>10</v>
      </c>
      <c r="E25">
        <v>0.00407</v>
      </c>
      <c r="F25">
        <v>262.97498</v>
      </c>
      <c r="G25">
        <v>0.0565</v>
      </c>
      <c r="H25">
        <v>0.00942</v>
      </c>
      <c r="I25">
        <v>0.52408</v>
      </c>
      <c r="J25">
        <v>0.15201</v>
      </c>
      <c r="K25">
        <v>177.48029</v>
      </c>
      <c r="L25">
        <v>2.78338</v>
      </c>
      <c r="M25">
        <v>0.42121</v>
      </c>
      <c r="N25">
        <v>0.09568</v>
      </c>
      <c r="O25">
        <v>0.55977</v>
      </c>
      <c r="P25">
        <v>0.40975</v>
      </c>
    </row>
    <row r="26" spans="2:5" ht="12.75">
      <c r="B26" s="4"/>
      <c r="C26" s="4"/>
      <c r="D26" s="4"/>
      <c r="E26" s="4"/>
    </row>
    <row r="27" spans="2:5" ht="12.75">
      <c r="B27" s="4"/>
      <c r="C27" s="4"/>
      <c r="D27" s="4"/>
      <c r="E27" s="4"/>
    </row>
    <row r="28" spans="2:16" ht="12.75">
      <c r="B28" s="4"/>
      <c r="C28" s="4"/>
      <c r="D28" s="4"/>
      <c r="E28" s="4"/>
      <c r="F28" s="14" t="s">
        <v>16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2:16" ht="12.75">
      <c r="B29" s="4"/>
      <c r="C29" s="4"/>
      <c r="D29" s="4"/>
      <c r="E29" s="18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2:16" ht="12.75">
      <c r="B30" s="4"/>
      <c r="C30" s="4"/>
      <c r="D30" s="4"/>
      <c r="E30" s="17">
        <f>+E24*C24*D24/B24</f>
        <v>0.7330516259415762</v>
      </c>
      <c r="F30">
        <f>+F24*D24*C24/B24</f>
        <v>44409.63623002021</v>
      </c>
      <c r="G30">
        <f>+G24*C24*D24/B24</f>
        <v>10.988425500643029</v>
      </c>
      <c r="H30">
        <f>+H24*C24*D24/B24</f>
        <v>1.6792210178210547</v>
      </c>
      <c r="I30">
        <f>+I24*D24*C24/B24</f>
        <v>90.79184273378651</v>
      </c>
      <c r="J30">
        <f>+J24*D24*C24/B24</f>
        <v>26.799559066691163</v>
      </c>
      <c r="K30">
        <f>+K24*D24*C24/B24</f>
        <v>32180.18004776777</v>
      </c>
      <c r="L30">
        <f>+L24*D24*C24/B24</f>
        <v>506.1840896564395</v>
      </c>
      <c r="M30">
        <f>+M24*D24*C24/B24</f>
        <v>76.2869740951681</v>
      </c>
      <c r="N30">
        <f>+N24*D24*C24/B24</f>
        <v>16.99430461142752</v>
      </c>
      <c r="O30">
        <f>+O24*D24*C24/B24</f>
        <v>94.47179864045562</v>
      </c>
      <c r="P30">
        <f>+P24*D24*C24/B24</f>
        <v>76.58827852287342</v>
      </c>
    </row>
    <row r="31" spans="2:16" ht="12.75">
      <c r="B31" s="4"/>
      <c r="C31" s="4"/>
      <c r="D31" s="4"/>
      <c r="E31">
        <f>+E25*C25*D25/B25</f>
        <v>0.7318827549001978</v>
      </c>
      <c r="F31">
        <f>+F25*D25*C25/B25</f>
        <v>47289.15303003057</v>
      </c>
      <c r="G31">
        <f>+G25*C25*D25/B25</f>
        <v>10.160043157705449</v>
      </c>
      <c r="H31">
        <f>+H25*C25*D25/B25</f>
        <v>1.693939938859917</v>
      </c>
      <c r="I31">
        <f>+I25*D25*C25/B25</f>
        <v>94.2420427980579</v>
      </c>
      <c r="J31">
        <f>+J25*D25*C25/B25</f>
        <v>27.335011688545226</v>
      </c>
      <c r="K31">
        <f>+K25*D25*C25/B25</f>
        <v>31915.175328178382</v>
      </c>
      <c r="L31">
        <f>+L25*D25*C25/B25</f>
        <v>500.5178924653839</v>
      </c>
      <c r="M31">
        <f>+M25*D25*C25/B25</f>
        <v>75.74357130012586</v>
      </c>
      <c r="N31">
        <f>+N25*D25*C25/B25</f>
        <v>17.20553857219924</v>
      </c>
      <c r="O31">
        <f>+O25*D25*C25/B25</f>
        <v>100.65995324581908</v>
      </c>
      <c r="P31">
        <f>+P25*D25*C25/B25</f>
        <v>73.68279086495234</v>
      </c>
    </row>
    <row r="32" spans="2:5" ht="12.75">
      <c r="B32" s="4"/>
      <c r="C32" s="4"/>
      <c r="D32" s="4"/>
      <c r="E32" s="4"/>
    </row>
    <row r="33" spans="1:16" ht="12.75">
      <c r="A33" t="s">
        <v>0</v>
      </c>
      <c r="B33" s="4"/>
      <c r="C33" s="4"/>
      <c r="D33" s="8" t="s">
        <v>17</v>
      </c>
      <c r="E33" s="9">
        <f>AVERAGE(E30:E31)</f>
        <v>0.732467190420887</v>
      </c>
      <c r="F33" s="9">
        <f aca="true" t="shared" si="2" ref="F33:P33">AVERAGE(F30:F31)</f>
        <v>45849.39463002539</v>
      </c>
      <c r="G33" s="9">
        <f t="shared" si="2"/>
        <v>10.574234329174239</v>
      </c>
      <c r="H33" s="9">
        <f t="shared" si="2"/>
        <v>1.6865804783404859</v>
      </c>
      <c r="I33" s="9">
        <f t="shared" si="2"/>
        <v>92.51694276592221</v>
      </c>
      <c r="J33" s="9">
        <f t="shared" si="2"/>
        <v>27.067285377618195</v>
      </c>
      <c r="K33" s="9">
        <f t="shared" si="2"/>
        <v>32047.677687973075</v>
      </c>
      <c r="L33" s="9">
        <f t="shared" si="2"/>
        <v>503.3509910609117</v>
      </c>
      <c r="M33" s="9">
        <f t="shared" si="2"/>
        <v>76.01527269764699</v>
      </c>
      <c r="N33" s="9">
        <f t="shared" si="2"/>
        <v>17.09992159181338</v>
      </c>
      <c r="O33" s="9">
        <f t="shared" si="2"/>
        <v>97.56587594313734</v>
      </c>
      <c r="P33" s="9">
        <f t="shared" si="2"/>
        <v>75.13553469391289</v>
      </c>
    </row>
    <row r="34" spans="1:16" ht="12.75">
      <c r="A34" t="s">
        <v>1</v>
      </c>
      <c r="B34" s="4"/>
      <c r="C34" s="4"/>
      <c r="D34" s="11" t="s">
        <v>18</v>
      </c>
      <c r="E34" s="12">
        <f>STDEV(E30:E31)</f>
        <v>0.0008265166398046894</v>
      </c>
      <c r="F34" s="12">
        <f aca="true" t="shared" si="3" ref="F34:P34">STDEV(F30:F31)</f>
        <v>2036.1258558279362</v>
      </c>
      <c r="G34" s="12">
        <f t="shared" si="3"/>
        <v>0.5857547721063748</v>
      </c>
      <c r="H34" s="12">
        <f t="shared" si="3"/>
        <v>0.010407848878340452</v>
      </c>
      <c r="I34" s="12">
        <f t="shared" si="3"/>
        <v>2.439659861896732</v>
      </c>
      <c r="J34" s="12">
        <f t="shared" si="3"/>
        <v>0.3786221799169642</v>
      </c>
      <c r="K34" s="12">
        <f t="shared" si="3"/>
        <v>187.3866342688815</v>
      </c>
      <c r="L34" s="12">
        <f t="shared" si="3"/>
        <v>4.006606457331693</v>
      </c>
      <c r="M34" s="12">
        <f t="shared" si="3"/>
        <v>0.3842438012869706</v>
      </c>
      <c r="N34" s="12">
        <f t="shared" si="3"/>
        <v>0.14936496607868804</v>
      </c>
      <c r="O34" s="12">
        <f t="shared" si="3"/>
        <v>4.375686084483539</v>
      </c>
      <c r="P34" s="12">
        <f t="shared" si="3"/>
        <v>2.054490025569401</v>
      </c>
    </row>
    <row r="35" spans="2:5" ht="12.75">
      <c r="B35" s="4"/>
      <c r="C35" s="4"/>
      <c r="D35" s="4"/>
      <c r="E35" s="4"/>
    </row>
    <row r="36" spans="2:5" ht="12.75">
      <c r="B36" s="4"/>
      <c r="C36" s="4"/>
      <c r="D36" s="4"/>
      <c r="E36" s="4"/>
    </row>
    <row r="37" spans="2:5" ht="12.75">
      <c r="B37" s="4"/>
      <c r="C37" s="4"/>
      <c r="D37" s="4"/>
      <c r="E37" s="4"/>
    </row>
    <row r="38" spans="2:16" ht="12.75">
      <c r="B38" s="4"/>
      <c r="C38" s="4"/>
      <c r="D38" s="4"/>
      <c r="E38" s="4"/>
      <c r="F38" s="14" t="s">
        <v>14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5" ht="12.75">
      <c r="A39" s="2" t="s">
        <v>39</v>
      </c>
      <c r="B39" s="5"/>
      <c r="C39" s="5"/>
      <c r="D39" s="5"/>
      <c r="E39" s="5"/>
    </row>
    <row r="40" spans="1:16" ht="12.75">
      <c r="A40" s="7" t="s">
        <v>2</v>
      </c>
      <c r="B40" s="7" t="s">
        <v>12</v>
      </c>
      <c r="C40" s="7" t="s">
        <v>13</v>
      </c>
      <c r="D40" s="7" t="s">
        <v>15</v>
      </c>
      <c r="E40" s="7" t="s">
        <v>23</v>
      </c>
      <c r="F40" s="7" t="s">
        <v>3</v>
      </c>
      <c r="G40" s="7" t="s">
        <v>24</v>
      </c>
      <c r="H40" s="7" t="s">
        <v>25</v>
      </c>
      <c r="I40" s="7" t="s">
        <v>4</v>
      </c>
      <c r="J40" s="7" t="s">
        <v>5</v>
      </c>
      <c r="K40" s="7" t="s">
        <v>6</v>
      </c>
      <c r="L40" s="7" t="s">
        <v>7</v>
      </c>
      <c r="M40" s="7" t="s">
        <v>8</v>
      </c>
      <c r="N40" s="7" t="s">
        <v>9</v>
      </c>
      <c r="O40" s="7" t="s">
        <v>10</v>
      </c>
      <c r="P40" s="7" t="s">
        <v>11</v>
      </c>
    </row>
    <row r="41" spans="1:16" ht="12.75">
      <c r="A41" t="s">
        <v>0</v>
      </c>
      <c r="B41" s="4">
        <v>0.5559</v>
      </c>
      <c r="C41" s="4">
        <v>10</v>
      </c>
      <c r="D41" s="4">
        <v>10</v>
      </c>
      <c r="E41">
        <v>0.00468</v>
      </c>
      <c r="F41">
        <v>248.63168</v>
      </c>
      <c r="G41">
        <v>0.06147</v>
      </c>
      <c r="H41">
        <v>0.00905</v>
      </c>
      <c r="I41">
        <v>0.5038</v>
      </c>
      <c r="J41">
        <v>0.15063</v>
      </c>
      <c r="K41">
        <v>175.57997</v>
      </c>
      <c r="L41">
        <v>2.75935</v>
      </c>
      <c r="M41">
        <v>0.41678</v>
      </c>
      <c r="N41">
        <v>0.09712</v>
      </c>
      <c r="O41">
        <v>0.53825</v>
      </c>
      <c r="P41">
        <v>0.40719</v>
      </c>
    </row>
    <row r="42" spans="1:16" ht="12.75">
      <c r="A42" t="s">
        <v>1</v>
      </c>
      <c r="B42" s="4">
        <v>0.5165</v>
      </c>
      <c r="C42" s="4">
        <v>10</v>
      </c>
      <c r="D42" s="4">
        <v>10</v>
      </c>
      <c r="E42">
        <v>0.00434</v>
      </c>
      <c r="F42">
        <v>233.43358</v>
      </c>
      <c r="G42">
        <v>0.05133</v>
      </c>
      <c r="H42">
        <v>0.00773</v>
      </c>
      <c r="I42">
        <v>0.46774</v>
      </c>
      <c r="J42">
        <v>0.13454</v>
      </c>
      <c r="K42">
        <v>161.69006</v>
      </c>
      <c r="L42">
        <v>2.52886</v>
      </c>
      <c r="M42">
        <v>0.38307</v>
      </c>
      <c r="N42">
        <v>0.08427</v>
      </c>
      <c r="O42">
        <v>0.49096</v>
      </c>
      <c r="P42">
        <v>0.3707</v>
      </c>
    </row>
    <row r="43" spans="2:5" ht="12.75">
      <c r="B43" s="4"/>
      <c r="C43" s="4"/>
      <c r="D43" s="4"/>
      <c r="E43" s="4"/>
    </row>
    <row r="44" spans="2:5" ht="12.75">
      <c r="B44" s="4"/>
      <c r="C44" s="4"/>
      <c r="D44" s="4"/>
      <c r="E44" s="4"/>
    </row>
    <row r="45" spans="2:16" ht="12.75">
      <c r="B45" s="4"/>
      <c r="C45" s="4"/>
      <c r="D45" s="4"/>
      <c r="E45" s="4"/>
      <c r="F45" s="14" t="s">
        <v>16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2:16" ht="12.75">
      <c r="B46" s="4"/>
      <c r="C46" s="4"/>
      <c r="D46" s="4"/>
      <c r="E46" s="18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2:16" ht="12.75">
      <c r="B47" s="4"/>
      <c r="C47" s="4"/>
      <c r="D47" s="4"/>
      <c r="E47" s="17">
        <f>+E41*C41*D41/B41</f>
        <v>0.841878035617917</v>
      </c>
      <c r="F47">
        <f>+F41*D41*C41/B41</f>
        <v>44725.97229717576</v>
      </c>
      <c r="G47">
        <f>+G41*C41*D41/B41</f>
        <v>11.057744198596872</v>
      </c>
      <c r="H47">
        <f>+H41*C41*D41/B41</f>
        <v>1.6279906457996047</v>
      </c>
      <c r="I47">
        <f>+I41*D41*C41/B41</f>
        <v>90.62781075733047</v>
      </c>
      <c r="J47">
        <f>+J41*D41*C41/B41</f>
        <v>27.09660010793308</v>
      </c>
      <c r="K47">
        <f>+K41*D41*C41/B41</f>
        <v>31584.812016549742</v>
      </c>
      <c r="L47">
        <f>+L41*D41*C41/B41</f>
        <v>496.37524734664515</v>
      </c>
      <c r="M47">
        <f>+M41*D41*C41/B41</f>
        <v>74.97391617197337</v>
      </c>
      <c r="N47">
        <f>+N41*D41*C41/B41</f>
        <v>17.470768123763268</v>
      </c>
      <c r="O47">
        <f>+O41*D41*C41/B41</f>
        <v>96.82496851951791</v>
      </c>
      <c r="P47">
        <f>+P41*D41*C41/B41</f>
        <v>73.24878575283326</v>
      </c>
    </row>
    <row r="48" spans="2:16" ht="12.75">
      <c r="B48" s="4"/>
      <c r="C48" s="4"/>
      <c r="D48" s="4"/>
      <c r="E48">
        <f>+E42*C42*D42/B42</f>
        <v>0.8402710551790901</v>
      </c>
      <c r="F48">
        <f>+F42*D42*C42/B42</f>
        <v>45195.27202323331</v>
      </c>
      <c r="G48">
        <f>+G42*C42*D42/B42</f>
        <v>9.938044530493709</v>
      </c>
      <c r="H48">
        <f>+H42*C42*D42/B42</f>
        <v>1.4966118102613746</v>
      </c>
      <c r="I48">
        <f>+I42*D42*C42/B42</f>
        <v>90.5595353339787</v>
      </c>
      <c r="J48">
        <f>+J42*D42*C42/B42</f>
        <v>26.04840271055179</v>
      </c>
      <c r="K48">
        <f>+K42*D42*C42/B42</f>
        <v>31304.948693126815</v>
      </c>
      <c r="L48">
        <f>+L42*D42*C42/B42</f>
        <v>489.6147144240078</v>
      </c>
      <c r="M48">
        <f>+M42*D42*C42/B42</f>
        <v>74.16650532429817</v>
      </c>
      <c r="N48">
        <f>+N42*D42*C42/B42</f>
        <v>16.315585672797678</v>
      </c>
      <c r="O48">
        <f>+O42*D42*C42/B42</f>
        <v>95.05517909002906</v>
      </c>
      <c r="P48">
        <f>+P42*D42*C42/B42</f>
        <v>71.77153920619556</v>
      </c>
    </row>
    <row r="49" spans="2:5" ht="12.75">
      <c r="B49" s="4"/>
      <c r="C49" s="4"/>
      <c r="D49" s="4"/>
      <c r="E49" s="4"/>
    </row>
    <row r="50" spans="1:16" ht="12.75">
      <c r="A50" t="s">
        <v>0</v>
      </c>
      <c r="B50" s="4"/>
      <c r="C50" s="4"/>
      <c r="D50" s="8" t="s">
        <v>17</v>
      </c>
      <c r="E50" s="9">
        <f>AVERAGE(E47:E48)</f>
        <v>0.8410745453985036</v>
      </c>
      <c r="F50" s="9">
        <f aca="true" t="shared" si="4" ref="F50:P50">AVERAGE(F47:F48)</f>
        <v>44960.62216020453</v>
      </c>
      <c r="G50" s="9">
        <f t="shared" si="4"/>
        <v>10.49789436454529</v>
      </c>
      <c r="H50" s="9">
        <f t="shared" si="4"/>
        <v>1.5623012280304898</v>
      </c>
      <c r="I50" s="9">
        <f t="shared" si="4"/>
        <v>90.59367304565458</v>
      </c>
      <c r="J50" s="9">
        <f t="shared" si="4"/>
        <v>26.572501409242435</v>
      </c>
      <c r="K50" s="9">
        <f t="shared" si="4"/>
        <v>31444.88035483828</v>
      </c>
      <c r="L50" s="9">
        <f t="shared" si="4"/>
        <v>492.99498088532647</v>
      </c>
      <c r="M50" s="9">
        <f t="shared" si="4"/>
        <v>74.57021074813576</v>
      </c>
      <c r="N50" s="9">
        <f t="shared" si="4"/>
        <v>16.893176898280473</v>
      </c>
      <c r="O50" s="9">
        <f t="shared" si="4"/>
        <v>95.94007380477348</v>
      </c>
      <c r="P50" s="9">
        <f t="shared" si="4"/>
        <v>72.5101624795144</v>
      </c>
    </row>
    <row r="51" spans="1:16" ht="12.75">
      <c r="A51" t="s">
        <v>1</v>
      </c>
      <c r="B51" s="4"/>
      <c r="C51" s="4"/>
      <c r="D51" s="11" t="s">
        <v>18</v>
      </c>
      <c r="E51" s="12">
        <f>STDEV(E47:E48)</f>
        <v>0.0011363067655153056</v>
      </c>
      <c r="F51" s="12">
        <f aca="true" t="shared" si="5" ref="F51:P51">STDEV(F47:F48)</f>
        <v>331.84501870431274</v>
      </c>
      <c r="G51" s="12">
        <f t="shared" si="5"/>
        <v>0.7917472282080747</v>
      </c>
      <c r="H51" s="12">
        <f t="shared" si="5"/>
        <v>0.09289886551347183</v>
      </c>
      <c r="I51" s="12">
        <f t="shared" si="5"/>
        <v>0.04827801481310557</v>
      </c>
      <c r="J51" s="12">
        <f t="shared" si="5"/>
        <v>0.7411874877104186</v>
      </c>
      <c r="K51" s="12">
        <f t="shared" si="5"/>
        <v>197.8932537978029</v>
      </c>
      <c r="L51" s="12">
        <f t="shared" si="5"/>
        <v>4.780418674029015</v>
      </c>
      <c r="M51" s="12">
        <f t="shared" si="5"/>
        <v>0.5709256855973411</v>
      </c>
      <c r="N51" s="12">
        <f t="shared" si="5"/>
        <v>0.8168373445854865</v>
      </c>
      <c r="O51" s="12">
        <f t="shared" si="5"/>
        <v>1.2514301068646503</v>
      </c>
      <c r="P51" s="12">
        <f t="shared" si="5"/>
        <v>1.0445710506118648</v>
      </c>
    </row>
    <row r="52" spans="2:5" ht="12.75">
      <c r="B52" s="4"/>
      <c r="C52" s="4"/>
      <c r="D52" s="4"/>
      <c r="E52" s="4"/>
    </row>
    <row r="53" spans="2:5" ht="12.75">
      <c r="B53" s="4"/>
      <c r="C53" s="4"/>
      <c r="D53" s="4"/>
      <c r="E53" s="4"/>
    </row>
    <row r="54" spans="2:5" ht="12.75">
      <c r="B54" s="4"/>
      <c r="C54" s="4"/>
      <c r="D54" s="4"/>
      <c r="E54" s="4"/>
    </row>
    <row r="55" spans="2:16" ht="12.75">
      <c r="B55" s="4"/>
      <c r="C55" s="4"/>
      <c r="D55" s="4"/>
      <c r="E55" s="4"/>
      <c r="F55" s="14" t="s">
        <v>14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5" ht="12.75">
      <c r="A56" s="2" t="s">
        <v>38</v>
      </c>
      <c r="B56" s="5"/>
      <c r="C56" s="5"/>
      <c r="D56" s="5"/>
      <c r="E56" s="5"/>
    </row>
    <row r="57" spans="1:16" ht="12.75">
      <c r="A57" s="7" t="s">
        <v>2</v>
      </c>
      <c r="B57" s="7" t="s">
        <v>12</v>
      </c>
      <c r="C57" s="7" t="s">
        <v>13</v>
      </c>
      <c r="D57" s="7" t="s">
        <v>15</v>
      </c>
      <c r="E57" s="7" t="s">
        <v>23</v>
      </c>
      <c r="F57" s="7" t="s">
        <v>3</v>
      </c>
      <c r="G57" s="7" t="s">
        <v>24</v>
      </c>
      <c r="H57" s="7" t="s">
        <v>25</v>
      </c>
      <c r="I57" s="7" t="s">
        <v>4</v>
      </c>
      <c r="J57" s="7" t="s">
        <v>5</v>
      </c>
      <c r="K57" s="7" t="s">
        <v>6</v>
      </c>
      <c r="L57" s="7" t="s">
        <v>7</v>
      </c>
      <c r="M57" s="7" t="s">
        <v>8</v>
      </c>
      <c r="N57" s="7" t="s">
        <v>9</v>
      </c>
      <c r="O57" s="7" t="s">
        <v>10</v>
      </c>
      <c r="P57" s="7" t="s">
        <v>11</v>
      </c>
    </row>
    <row r="58" spans="1:16" ht="12.75">
      <c r="A58" t="s">
        <v>0</v>
      </c>
      <c r="B58" s="4">
        <v>0.5303</v>
      </c>
      <c r="C58" s="4">
        <v>10</v>
      </c>
      <c r="D58" s="4">
        <v>10</v>
      </c>
      <c r="E58">
        <v>0.00392</v>
      </c>
      <c r="F58">
        <v>262.25439</v>
      </c>
      <c r="G58">
        <v>0.05668</v>
      </c>
      <c r="H58">
        <v>0.00746</v>
      </c>
      <c r="I58">
        <v>0.50058</v>
      </c>
      <c r="J58">
        <v>0.1403</v>
      </c>
      <c r="K58">
        <v>173.29272</v>
      </c>
      <c r="L58">
        <v>2.71444</v>
      </c>
      <c r="M58">
        <v>0.39488</v>
      </c>
      <c r="N58">
        <v>0.09261</v>
      </c>
      <c r="O58">
        <v>0.531</v>
      </c>
      <c r="P58">
        <v>0.40846</v>
      </c>
    </row>
    <row r="59" spans="1:16" ht="12.75">
      <c r="A59" t="s">
        <v>1</v>
      </c>
      <c r="B59" s="4">
        <v>0.5626</v>
      </c>
      <c r="C59" s="4">
        <v>10</v>
      </c>
      <c r="D59" s="4">
        <v>10</v>
      </c>
      <c r="E59">
        <v>0.00314</v>
      </c>
      <c r="F59">
        <v>266.29657</v>
      </c>
      <c r="G59">
        <v>0.06479</v>
      </c>
      <c r="H59">
        <v>0.00782</v>
      </c>
      <c r="I59">
        <v>0.52561</v>
      </c>
      <c r="J59">
        <v>0.14931</v>
      </c>
      <c r="K59">
        <v>182.28409</v>
      </c>
      <c r="L59">
        <v>2.84251</v>
      </c>
      <c r="M59">
        <v>0.41766</v>
      </c>
      <c r="N59">
        <v>0.09208</v>
      </c>
      <c r="O59">
        <v>0.54891</v>
      </c>
      <c r="P59">
        <v>0.4273</v>
      </c>
    </row>
    <row r="60" spans="2:5" ht="12.75">
      <c r="B60" s="4"/>
      <c r="C60" s="4"/>
      <c r="D60" s="4"/>
      <c r="E60" s="4"/>
    </row>
    <row r="61" spans="2:5" ht="12.75">
      <c r="B61" s="4"/>
      <c r="C61" s="4"/>
      <c r="D61" s="4"/>
      <c r="E61" s="4"/>
    </row>
    <row r="62" spans="2:16" ht="12.75">
      <c r="B62" s="4"/>
      <c r="C62" s="4"/>
      <c r="D62" s="4"/>
      <c r="E62" s="4"/>
      <c r="F62" s="14" t="s">
        <v>16</v>
      </c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2:16" ht="12.75">
      <c r="B63" s="4"/>
      <c r="C63" s="4"/>
      <c r="D63" s="4"/>
      <c r="E63" s="18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2:16" ht="12.75">
      <c r="B64" s="4"/>
      <c r="C64" s="4"/>
      <c r="D64" s="4"/>
      <c r="E64" s="17">
        <f>+E58*C58*D58/B58</f>
        <v>0.7392042240241373</v>
      </c>
      <c r="F64">
        <f>+F58*D58*C58/B58</f>
        <v>49453.967565528954</v>
      </c>
      <c r="G64">
        <f>+G58*C58*D58/B58</f>
        <v>10.688289647369412</v>
      </c>
      <c r="H64">
        <f>+H58*C58*D58/B58</f>
        <v>1.4067508957194041</v>
      </c>
      <c r="I64">
        <f>+I58*D58*C58/B58</f>
        <v>94.39562511785783</v>
      </c>
      <c r="J64">
        <f>+J58*D58*C58/B58</f>
        <v>26.45672260984349</v>
      </c>
      <c r="K64">
        <f>+K58*D58*C58/B58</f>
        <v>32678.242504242884</v>
      </c>
      <c r="L64">
        <f>+L58*D58*C58/B58</f>
        <v>511.8687535357345</v>
      </c>
      <c r="M64">
        <f>+M58*D58*C58/B58</f>
        <v>74.46351122006412</v>
      </c>
      <c r="N64">
        <f>+N58*D58*C58/B58</f>
        <v>17.463699792570242</v>
      </c>
      <c r="O64">
        <f>+O58*D58*C58/B58</f>
        <v>100.13200075429005</v>
      </c>
      <c r="P64">
        <f>+P58*D58*C58/B58</f>
        <v>77.02432585329059</v>
      </c>
    </row>
    <row r="65" spans="2:16" ht="12.75">
      <c r="B65" s="4"/>
      <c r="C65" s="4"/>
      <c r="D65" s="4"/>
      <c r="E65">
        <f>+E59*C59*D59/B59</f>
        <v>0.5581230003554922</v>
      </c>
      <c r="F65">
        <f>+F59*D59*C59/B59</f>
        <v>47333.197653750445</v>
      </c>
      <c r="G65">
        <f>+G59*C59*D59/B59</f>
        <v>11.516174902239602</v>
      </c>
      <c r="H65">
        <f>+H59*C59*D59/B59</f>
        <v>1.3899751155350162</v>
      </c>
      <c r="I65">
        <f>+I59*D59*C59/B59</f>
        <v>93.42516885886954</v>
      </c>
      <c r="J65">
        <f>+J59*D59*C59/B59</f>
        <v>26.539281905439037</v>
      </c>
      <c r="K65">
        <f>+K59*D59*C59/B59</f>
        <v>32400.300391041594</v>
      </c>
      <c r="L65">
        <f>+L59*D59*C59/B59</f>
        <v>505.24528972627087</v>
      </c>
      <c r="M65">
        <f>+M59*D59*C59/B59</f>
        <v>74.23746889441877</v>
      </c>
      <c r="N65">
        <f>+N59*D59*C59/B59</f>
        <v>16.366868112335585</v>
      </c>
      <c r="O65">
        <f>+O59*D59*C59/B59</f>
        <v>97.56665481692144</v>
      </c>
      <c r="P65">
        <f>+P59*D59*C59/B59</f>
        <v>75.95094205474582</v>
      </c>
    </row>
    <row r="66" spans="2:5" ht="12.75">
      <c r="B66" s="4"/>
      <c r="C66" s="4"/>
      <c r="D66" s="4"/>
      <c r="E66" s="4"/>
    </row>
    <row r="67" spans="1:16" ht="12.75">
      <c r="A67" t="s">
        <v>0</v>
      </c>
      <c r="B67" s="4"/>
      <c r="C67" s="4"/>
      <c r="D67" s="8" t="s">
        <v>17</v>
      </c>
      <c r="E67" s="9">
        <f>AVERAGE(E64:E65)</f>
        <v>0.6486636121898148</v>
      </c>
      <c r="F67" s="9">
        <f aca="true" t="shared" si="6" ref="F67:P67">AVERAGE(F64:F65)</f>
        <v>48393.5826096397</v>
      </c>
      <c r="G67" s="9">
        <f t="shared" si="6"/>
        <v>11.102232274804507</v>
      </c>
      <c r="H67" s="9">
        <f t="shared" si="6"/>
        <v>1.39836300562721</v>
      </c>
      <c r="I67" s="9">
        <f t="shared" si="6"/>
        <v>93.91039698836369</v>
      </c>
      <c r="J67" s="9">
        <f t="shared" si="6"/>
        <v>26.49800225764126</v>
      </c>
      <c r="K67" s="9">
        <f t="shared" si="6"/>
        <v>32539.27144764224</v>
      </c>
      <c r="L67" s="9">
        <f t="shared" si="6"/>
        <v>508.5570216310027</v>
      </c>
      <c r="M67" s="9">
        <f t="shared" si="6"/>
        <v>74.35049005724144</v>
      </c>
      <c r="N67" s="9">
        <f t="shared" si="6"/>
        <v>16.915283952452913</v>
      </c>
      <c r="O67" s="9">
        <f t="shared" si="6"/>
        <v>98.84932778560574</v>
      </c>
      <c r="P67" s="9">
        <f t="shared" si="6"/>
        <v>76.48763395401821</v>
      </c>
    </row>
    <row r="68" spans="1:16" ht="12.75">
      <c r="A68" t="s">
        <v>1</v>
      </c>
      <c r="B68" s="4"/>
      <c r="C68" s="4"/>
      <c r="D68" s="11" t="s">
        <v>18</v>
      </c>
      <c r="E68" s="12">
        <f>STDEV(E64:E65)</f>
        <v>0.12804376120165623</v>
      </c>
      <c r="F68" s="12">
        <f aca="true" t="shared" si="7" ref="F68:P68">STDEV(F64:F65)</f>
        <v>1499.610785955037</v>
      </c>
      <c r="G68" s="12">
        <f t="shared" si="7"/>
        <v>0.5854032777630704</v>
      </c>
      <c r="H68" s="12">
        <f t="shared" si="7"/>
        <v>0.01186226792809436</v>
      </c>
      <c r="I68" s="12">
        <f t="shared" si="7"/>
        <v>0.6862162015754509</v>
      </c>
      <c r="J68" s="12">
        <f t="shared" si="7"/>
        <v>0.05837823776611635</v>
      </c>
      <c r="K68" s="12">
        <f t="shared" si="7"/>
        <v>196.53475302123238</v>
      </c>
      <c r="L68" s="12">
        <f t="shared" si="7"/>
        <v>4.683496174607946</v>
      </c>
      <c r="M68" s="12">
        <f t="shared" si="7"/>
        <v>0.15983606129652428</v>
      </c>
      <c r="N68" s="12">
        <f t="shared" si="7"/>
        <v>0.7755771189141782</v>
      </c>
      <c r="O68" s="12">
        <f t="shared" si="7"/>
        <v>1.8139735084035709</v>
      </c>
      <c r="P68" s="12">
        <f t="shared" si="7"/>
        <v>0.7589969627676261</v>
      </c>
    </row>
    <row r="69" spans="2:5" ht="12.75">
      <c r="B69" s="4"/>
      <c r="C69" s="4"/>
      <c r="D69" s="4"/>
      <c r="E69" s="4"/>
    </row>
    <row r="70" spans="2:5" ht="12.75">
      <c r="B70" s="4"/>
      <c r="C70" s="4"/>
      <c r="D70" s="4"/>
      <c r="E70" s="4"/>
    </row>
    <row r="71" spans="2:5" ht="12.75">
      <c r="B71" s="4"/>
      <c r="C71" s="4"/>
      <c r="D71" s="4"/>
      <c r="E71" s="4"/>
    </row>
    <row r="72" spans="2:16" ht="12.75">
      <c r="B72" s="4"/>
      <c r="C72" s="4"/>
      <c r="D72" s="4"/>
      <c r="E72" s="4"/>
      <c r="F72" s="14" t="s">
        <v>14</v>
      </c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5" ht="12.75">
      <c r="A73" s="2" t="s">
        <v>41</v>
      </c>
      <c r="B73" s="5"/>
      <c r="C73" s="5"/>
      <c r="D73" s="5"/>
      <c r="E73" s="5"/>
    </row>
    <row r="74" spans="1:16" ht="12.75">
      <c r="A74" s="7" t="s">
        <v>2</v>
      </c>
      <c r="B74" s="7" t="s">
        <v>12</v>
      </c>
      <c r="C74" s="7" t="s">
        <v>13</v>
      </c>
      <c r="D74" s="7" t="s">
        <v>15</v>
      </c>
      <c r="E74" s="7" t="s">
        <v>23</v>
      </c>
      <c r="F74" s="7" t="s">
        <v>3</v>
      </c>
      <c r="G74" s="7" t="s">
        <v>24</v>
      </c>
      <c r="H74" s="7" t="s">
        <v>25</v>
      </c>
      <c r="I74" s="7" t="s">
        <v>4</v>
      </c>
      <c r="J74" s="7" t="s">
        <v>5</v>
      </c>
      <c r="K74" s="7" t="s">
        <v>6</v>
      </c>
      <c r="L74" s="7" t="s">
        <v>7</v>
      </c>
      <c r="M74" s="7" t="s">
        <v>8</v>
      </c>
      <c r="N74" s="7" t="s">
        <v>9</v>
      </c>
      <c r="O74" s="7" t="s">
        <v>10</v>
      </c>
      <c r="P74" s="7" t="s">
        <v>11</v>
      </c>
    </row>
    <row r="75" spans="1:16" ht="12.75">
      <c r="A75" t="s">
        <v>0</v>
      </c>
      <c r="B75" s="4">
        <v>0.5464</v>
      </c>
      <c r="C75" s="4">
        <v>10</v>
      </c>
      <c r="D75" s="4">
        <v>10</v>
      </c>
      <c r="E75">
        <v>0.00412</v>
      </c>
      <c r="F75">
        <v>250.30048</v>
      </c>
      <c r="G75">
        <v>0.05474</v>
      </c>
      <c r="H75">
        <v>0.00727</v>
      </c>
      <c r="I75">
        <v>0.48926</v>
      </c>
      <c r="J75">
        <v>0.13758</v>
      </c>
      <c r="K75">
        <v>172.53925</v>
      </c>
      <c r="L75">
        <v>2.71071</v>
      </c>
      <c r="M75">
        <v>0.39465</v>
      </c>
      <c r="N75">
        <v>0.08966</v>
      </c>
      <c r="O75">
        <v>0.51897</v>
      </c>
      <c r="P75">
        <v>0.39366</v>
      </c>
    </row>
    <row r="76" spans="1:16" ht="12.75">
      <c r="A76" t="s">
        <v>1</v>
      </c>
      <c r="B76" s="4">
        <v>0.5219</v>
      </c>
      <c r="C76" s="4">
        <v>10</v>
      </c>
      <c r="D76" s="4">
        <v>10</v>
      </c>
      <c r="E76">
        <v>0.00453</v>
      </c>
      <c r="F76">
        <v>247.88065</v>
      </c>
      <c r="G76">
        <v>0.05549</v>
      </c>
      <c r="H76">
        <v>0.00685</v>
      </c>
      <c r="I76">
        <v>0.48084</v>
      </c>
      <c r="J76">
        <v>0.13788</v>
      </c>
      <c r="K76">
        <v>167.1734</v>
      </c>
      <c r="L76">
        <v>2.61511</v>
      </c>
      <c r="M76">
        <v>0.38004</v>
      </c>
      <c r="N76">
        <v>0.0875</v>
      </c>
      <c r="O76">
        <v>0.50559</v>
      </c>
      <c r="P76">
        <v>0.38316</v>
      </c>
    </row>
    <row r="77" spans="2:5" ht="12.75">
      <c r="B77" s="4"/>
      <c r="C77" s="4"/>
      <c r="D77" s="4"/>
      <c r="E77" s="4"/>
    </row>
    <row r="78" spans="2:5" ht="12.75">
      <c r="B78" s="4"/>
      <c r="C78" s="4"/>
      <c r="D78" s="4"/>
      <c r="E78" s="4"/>
    </row>
    <row r="79" spans="2:16" ht="12.75">
      <c r="B79" s="4"/>
      <c r="C79" s="4"/>
      <c r="D79" s="4"/>
      <c r="E79" s="4"/>
      <c r="F79" s="14" t="s">
        <v>16</v>
      </c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2:16" ht="12.75">
      <c r="B80" s="4"/>
      <c r="C80" s="4"/>
      <c r="D80" s="4"/>
      <c r="E80" s="18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2:16" ht="12.75">
      <c r="B81" s="4"/>
      <c r="C81" s="4"/>
      <c r="D81" s="4"/>
      <c r="E81" s="17">
        <f>+E75*C75*D75/B75</f>
        <v>0.7540263543191802</v>
      </c>
      <c r="F81">
        <f>+F75*D75*C75/B75</f>
        <v>45809.01903367496</v>
      </c>
      <c r="G81">
        <f>+G75*C75*D75/B75</f>
        <v>10.018301610541728</v>
      </c>
      <c r="H81">
        <f>+H75*C75*D75/B75</f>
        <v>1.3305270863836016</v>
      </c>
      <c r="I81">
        <f>+I75*D75*C75/B75</f>
        <v>89.5424597364568</v>
      </c>
      <c r="J81">
        <f>+J75*D75*C75/B75</f>
        <v>25.17935578330893</v>
      </c>
      <c r="K81">
        <f>+K75*D75*C75/B75</f>
        <v>31577.46156661787</v>
      </c>
      <c r="L81">
        <f>+L75*D75*C75/B75</f>
        <v>496.10358711566624</v>
      </c>
      <c r="M81">
        <f>+M75*D75*C75/B75</f>
        <v>72.22730600292824</v>
      </c>
      <c r="N81">
        <f>+N75*D75*C75/B75</f>
        <v>16.409224011713032</v>
      </c>
      <c r="O81">
        <f>+O75*D75*C75/B75</f>
        <v>94.97986822840411</v>
      </c>
      <c r="P81">
        <f>+P75*D75*C75/B75</f>
        <v>72.04612005856515</v>
      </c>
    </row>
    <row r="82" spans="2:16" ht="12.75">
      <c r="B82" s="4"/>
      <c r="C82" s="4"/>
      <c r="D82" s="4"/>
      <c r="E82">
        <f>+E76*C76*D76/B76</f>
        <v>0.8679823721019352</v>
      </c>
      <c r="F82">
        <f>+F76*D76*C76/B76</f>
        <v>47495.81337420962</v>
      </c>
      <c r="G82">
        <f>+G76*C76*D76/B76</f>
        <v>10.632305039279554</v>
      </c>
      <c r="H82">
        <f>+H76*C76*D76/B76</f>
        <v>1.3125119754742287</v>
      </c>
      <c r="I82">
        <f>+I76*D76*C76/B76</f>
        <v>92.13259245066104</v>
      </c>
      <c r="J82">
        <f>+J76*D76*C76/B76</f>
        <v>26.41885418662579</v>
      </c>
      <c r="K82">
        <f>+K76*D76*C76/B76</f>
        <v>32031.69189499904</v>
      </c>
      <c r="L82">
        <f>+L76*D76*C76/B76</f>
        <v>501.0749185667751</v>
      </c>
      <c r="M82">
        <f>+M76*D76*C76/B76</f>
        <v>72.81854761448552</v>
      </c>
      <c r="N82">
        <f>+N76*D76*C76/B76</f>
        <v>16.765663920291242</v>
      </c>
      <c r="O82">
        <f>+O76*D76*C76/B76</f>
        <v>96.8748802452577</v>
      </c>
      <c r="P82">
        <f>+P76*D76*C76/B76</f>
        <v>73.4163632879862</v>
      </c>
    </row>
    <row r="83" spans="2:5" ht="12.75">
      <c r="B83" s="4"/>
      <c r="C83" s="4"/>
      <c r="D83" s="4"/>
      <c r="E83" s="4"/>
    </row>
    <row r="84" spans="1:16" ht="12.75">
      <c r="A84" t="s">
        <v>0</v>
      </c>
      <c r="B84" s="4"/>
      <c r="C84" s="4"/>
      <c r="D84" s="8" t="s">
        <v>17</v>
      </c>
      <c r="E84" s="9">
        <f>AVERAGE(E81:E82)</f>
        <v>0.8110043632105577</v>
      </c>
      <c r="F84" s="9">
        <f aca="true" t="shared" si="8" ref="F84:P84">AVERAGE(F81:F82)</f>
        <v>46652.41620394229</v>
      </c>
      <c r="G84" s="9">
        <f t="shared" si="8"/>
        <v>10.325303324910642</v>
      </c>
      <c r="H84" s="9">
        <f t="shared" si="8"/>
        <v>1.3215195309289152</v>
      </c>
      <c r="I84" s="9">
        <f t="shared" si="8"/>
        <v>90.83752609355892</v>
      </c>
      <c r="J84" s="9">
        <f t="shared" si="8"/>
        <v>25.79910498496736</v>
      </c>
      <c r="K84" s="9">
        <f t="shared" si="8"/>
        <v>31804.576730808454</v>
      </c>
      <c r="L84" s="9">
        <f t="shared" si="8"/>
        <v>498.5892528412207</v>
      </c>
      <c r="M84" s="9">
        <f t="shared" si="8"/>
        <v>72.52292680870688</v>
      </c>
      <c r="N84" s="9">
        <f t="shared" si="8"/>
        <v>16.587443966002137</v>
      </c>
      <c r="O84" s="9">
        <f t="shared" si="8"/>
        <v>95.9273742368309</v>
      </c>
      <c r="P84" s="9">
        <f t="shared" si="8"/>
        <v>72.73124167327568</v>
      </c>
    </row>
    <row r="85" spans="1:16" ht="12.75">
      <c r="A85" t="s">
        <v>1</v>
      </c>
      <c r="B85" s="4"/>
      <c r="C85" s="4"/>
      <c r="D85" s="11" t="s">
        <v>18</v>
      </c>
      <c r="E85" s="12">
        <f>STDEV(E81:E82)</f>
        <v>0.0805790729312001</v>
      </c>
      <c r="F85" s="12">
        <f aca="true" t="shared" si="9" ref="F85:P85">STDEV(F81:F82)</f>
        <v>1192.7437166593388</v>
      </c>
      <c r="G85" s="12">
        <f t="shared" si="9"/>
        <v>0.43416598813228247</v>
      </c>
      <c r="H85" s="12">
        <f t="shared" si="9"/>
        <v>0.012738607087846835</v>
      </c>
      <c r="I85" s="12">
        <f t="shared" si="9"/>
        <v>1.831500406386744</v>
      </c>
      <c r="J85" s="12">
        <f t="shared" si="9"/>
        <v>0.8764577262553914</v>
      </c>
      <c r="K85" s="12">
        <f t="shared" si="9"/>
        <v>321.1893454185244</v>
      </c>
      <c r="L85" s="12">
        <f t="shared" si="9"/>
        <v>3.515262180603857</v>
      </c>
      <c r="M85" s="12">
        <f t="shared" si="9"/>
        <v>0.4180709528531528</v>
      </c>
      <c r="N85" s="12">
        <f t="shared" si="9"/>
        <v>0.25204107644088075</v>
      </c>
      <c r="O85" s="12">
        <f t="shared" si="9"/>
        <v>1.3399758475483</v>
      </c>
      <c r="P85" s="12">
        <f t="shared" si="9"/>
        <v>0.9689082793984516</v>
      </c>
    </row>
    <row r="86" spans="2:5" ht="12.75">
      <c r="B86" s="4"/>
      <c r="C86" s="4"/>
      <c r="D86" s="4"/>
      <c r="E86" s="4"/>
    </row>
    <row r="87" spans="2:5" ht="12.75">
      <c r="B87" s="4"/>
      <c r="C87" s="4"/>
      <c r="D87" s="4"/>
      <c r="E87" s="4"/>
    </row>
    <row r="88" spans="2:5" ht="12.75">
      <c r="B88" s="4"/>
      <c r="C88" s="4"/>
      <c r="D88" s="4"/>
      <c r="E88" s="4"/>
    </row>
    <row r="89" spans="2:16" ht="12.75">
      <c r="B89" s="4"/>
      <c r="C89" s="4"/>
      <c r="D89" s="4"/>
      <c r="E89" s="4"/>
      <c r="F89" s="14" t="s">
        <v>14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2:5" ht="12.75">
      <c r="B90" s="4"/>
      <c r="C90" s="4"/>
      <c r="D90" s="4"/>
      <c r="E90" s="4"/>
    </row>
    <row r="91" spans="2:5" ht="12.75">
      <c r="B91" s="4"/>
      <c r="C91" s="4"/>
      <c r="D91" s="4"/>
      <c r="E91" s="4"/>
    </row>
    <row r="92" spans="2:16" ht="12.75">
      <c r="B92" s="4"/>
      <c r="C92" s="4"/>
      <c r="D92" s="4"/>
      <c r="E92" s="4"/>
      <c r="F92" s="14" t="s">
        <v>14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5" ht="12.75">
      <c r="A93" s="2" t="s">
        <v>42</v>
      </c>
      <c r="B93" s="5"/>
      <c r="C93" s="5"/>
      <c r="D93" s="5"/>
      <c r="E93" s="5"/>
    </row>
    <row r="94" spans="1:16" ht="12.75">
      <c r="A94" s="7" t="s">
        <v>2</v>
      </c>
      <c r="B94" s="7" t="s">
        <v>12</v>
      </c>
      <c r="C94" s="7" t="s">
        <v>13</v>
      </c>
      <c r="D94" s="7" t="s">
        <v>15</v>
      </c>
      <c r="E94" s="7" t="s">
        <v>23</v>
      </c>
      <c r="F94" s="7" t="s">
        <v>3</v>
      </c>
      <c r="G94" s="7" t="s">
        <v>24</v>
      </c>
      <c r="H94" s="7" t="s">
        <v>25</v>
      </c>
      <c r="I94" s="7" t="s">
        <v>4</v>
      </c>
      <c r="J94" s="7" t="s">
        <v>5</v>
      </c>
      <c r="K94" s="7" t="s">
        <v>6</v>
      </c>
      <c r="L94" s="7" t="s">
        <v>7</v>
      </c>
      <c r="M94" s="7" t="s">
        <v>8</v>
      </c>
      <c r="N94" s="7" t="s">
        <v>9</v>
      </c>
      <c r="O94" s="7" t="s">
        <v>10</v>
      </c>
      <c r="P94" s="7" t="s">
        <v>11</v>
      </c>
    </row>
    <row r="95" spans="1:16" ht="12.75">
      <c r="A95" t="s">
        <v>0</v>
      </c>
      <c r="B95" s="4">
        <v>0.5309</v>
      </c>
      <c r="C95" s="4">
        <v>10</v>
      </c>
      <c r="D95" s="4">
        <v>10</v>
      </c>
      <c r="E95">
        <v>0.00364</v>
      </c>
      <c r="F95">
        <v>246.02515</v>
      </c>
      <c r="G95">
        <v>0.05004</v>
      </c>
      <c r="H95">
        <v>0.00708</v>
      </c>
      <c r="I95">
        <v>0.48064</v>
      </c>
      <c r="J95">
        <v>0.13929</v>
      </c>
      <c r="K95">
        <v>168.43954</v>
      </c>
      <c r="L95">
        <v>2.62835</v>
      </c>
      <c r="M95">
        <v>0.38481</v>
      </c>
      <c r="N95">
        <v>0.08814</v>
      </c>
      <c r="O95">
        <v>0.5158</v>
      </c>
      <c r="P95">
        <v>0.38309</v>
      </c>
    </row>
    <row r="96" spans="1:16" ht="12.75">
      <c r="A96" t="s">
        <v>1</v>
      </c>
      <c r="B96" s="4">
        <v>0.5267</v>
      </c>
      <c r="C96" s="4">
        <v>10</v>
      </c>
      <c r="D96" s="4">
        <v>10</v>
      </c>
      <c r="E96">
        <v>0.00434</v>
      </c>
      <c r="F96">
        <v>238.93192</v>
      </c>
      <c r="G96">
        <v>0.05207</v>
      </c>
      <c r="H96">
        <v>0.00738</v>
      </c>
      <c r="I96">
        <v>0.47384</v>
      </c>
      <c r="J96">
        <v>0.13626</v>
      </c>
      <c r="K96">
        <v>167.41711</v>
      </c>
      <c r="L96">
        <v>2.6163</v>
      </c>
      <c r="M96">
        <v>0.38601</v>
      </c>
      <c r="N96">
        <v>0.09053</v>
      </c>
      <c r="O96">
        <v>0.49845</v>
      </c>
      <c r="P96">
        <v>0.3849</v>
      </c>
    </row>
    <row r="97" spans="2:5" ht="12.75">
      <c r="B97" s="4"/>
      <c r="C97" s="4"/>
      <c r="D97" s="4"/>
      <c r="E97" s="4"/>
    </row>
    <row r="98" spans="2:5" ht="12.75">
      <c r="B98" s="4"/>
      <c r="C98" s="4"/>
      <c r="D98" s="4"/>
      <c r="E98" s="4"/>
    </row>
    <row r="99" spans="2:16" ht="12.75">
      <c r="B99" s="4"/>
      <c r="C99" s="4"/>
      <c r="D99" s="4"/>
      <c r="E99" s="4"/>
      <c r="F99" s="14" t="s">
        <v>16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2:16" ht="12.75">
      <c r="B100" s="4"/>
      <c r="C100" s="4"/>
      <c r="D100" s="4"/>
      <c r="E100" s="18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2:16" ht="12.75">
      <c r="B101" s="4"/>
      <c r="C101" s="4"/>
      <c r="D101" s="4"/>
      <c r="E101" s="17">
        <f>+E95*C95*D95/B95</f>
        <v>0.6856281785647014</v>
      </c>
      <c r="F101">
        <f>+F95*D95*C95/B95</f>
        <v>46341.14710868336</v>
      </c>
      <c r="G101">
        <f>+G95*C95*D95/B95</f>
        <v>9.425503861367488</v>
      </c>
      <c r="H101">
        <f>+H95*C95*D95/B95</f>
        <v>1.3335844791862872</v>
      </c>
      <c r="I101">
        <f>+I95*D95*C95/B95</f>
        <v>90.53305707289508</v>
      </c>
      <c r="J101">
        <f>+J95*D95*C95/B95</f>
        <v>26.236579393482764</v>
      </c>
      <c r="K101">
        <f>+K95*D95*C95/B95</f>
        <v>31727.168958372567</v>
      </c>
      <c r="L101">
        <f>+L95*D95*C95/B95</f>
        <v>495.0744019589377</v>
      </c>
      <c r="M101">
        <f>+M95*D95*C95/B95</f>
        <v>72.4825767564513</v>
      </c>
      <c r="N101">
        <f>+N95*D95*C95/B95</f>
        <v>16.601996609530985</v>
      </c>
      <c r="O101">
        <f>+O95*D95*C95/B95</f>
        <v>97.15577321529479</v>
      </c>
      <c r="P101">
        <f>+P95*D95*C95/B95</f>
        <v>72.1585986061405</v>
      </c>
    </row>
    <row r="102" spans="2:16" ht="12.75">
      <c r="B102" s="4"/>
      <c r="C102" s="4"/>
      <c r="D102" s="4"/>
      <c r="E102">
        <f>+E96*C96*D96/B96</f>
        <v>0.8239984811087907</v>
      </c>
      <c r="F102">
        <f>+F96*D96*C96/B96</f>
        <v>45363.94911714449</v>
      </c>
      <c r="G102">
        <f>+G96*C96*D96/B96</f>
        <v>9.886083159293715</v>
      </c>
      <c r="H102">
        <f>+H96*C96*D96/B96</f>
        <v>1.4011771406872984</v>
      </c>
      <c r="I102">
        <f>+I96*D96*C96/B96</f>
        <v>89.96392633377634</v>
      </c>
      <c r="J102">
        <f>+J96*D96*C96/B96</f>
        <v>25.870514524397194</v>
      </c>
      <c r="K102">
        <f>+K96*D96*C96/B96</f>
        <v>31786.047085627495</v>
      </c>
      <c r="L102">
        <f>+L96*D96*C96/B96</f>
        <v>496.7343838997532</v>
      </c>
      <c r="M102">
        <f>+M96*D96*C96/B96</f>
        <v>73.28839946838808</v>
      </c>
      <c r="N102">
        <f>+N96*D96*C96/B96</f>
        <v>17.18815264856655</v>
      </c>
      <c r="O102">
        <f>+O96*D96*C96/B96</f>
        <v>94.63641541674578</v>
      </c>
      <c r="P102">
        <f>+P96*D96*C96/B96</f>
        <v>73.07765331308146</v>
      </c>
    </row>
    <row r="103" spans="2:5" ht="12.75">
      <c r="B103" s="4"/>
      <c r="C103" s="4"/>
      <c r="D103" s="4"/>
      <c r="E103" s="4"/>
    </row>
    <row r="104" spans="1:16" ht="12.75">
      <c r="A104" t="s">
        <v>0</v>
      </c>
      <c r="B104" s="4"/>
      <c r="C104" s="4"/>
      <c r="D104" s="8" t="s">
        <v>17</v>
      </c>
      <c r="E104" s="9">
        <f>AVERAGE(E101:E102)</f>
        <v>0.7548133298367461</v>
      </c>
      <c r="F104" s="9">
        <f aca="true" t="shared" si="10" ref="F104:P104">AVERAGE(F101:F102)</f>
        <v>45852.54811291392</v>
      </c>
      <c r="G104" s="9">
        <f t="shared" si="10"/>
        <v>9.655793510330602</v>
      </c>
      <c r="H104" s="9">
        <f t="shared" si="10"/>
        <v>1.3673808099367928</v>
      </c>
      <c r="I104" s="9">
        <f t="shared" si="10"/>
        <v>90.2484917033357</v>
      </c>
      <c r="J104" s="9">
        <f t="shared" si="10"/>
        <v>26.05354695893998</v>
      </c>
      <c r="K104" s="9">
        <f t="shared" si="10"/>
        <v>31756.60802200003</v>
      </c>
      <c r="L104" s="9">
        <f t="shared" si="10"/>
        <v>495.9043929293455</v>
      </c>
      <c r="M104" s="9">
        <f t="shared" si="10"/>
        <v>72.8854881124197</v>
      </c>
      <c r="N104" s="9">
        <f t="shared" si="10"/>
        <v>16.895074629048768</v>
      </c>
      <c r="O104" s="9">
        <f t="shared" si="10"/>
        <v>95.89609431602028</v>
      </c>
      <c r="P104" s="9">
        <f t="shared" si="10"/>
        <v>72.61812595961098</v>
      </c>
    </row>
    <row r="105" spans="1:16" ht="12.75">
      <c r="A105" t="s">
        <v>1</v>
      </c>
      <c r="B105" s="4"/>
      <c r="C105" s="4"/>
      <c r="D105" s="11" t="s">
        <v>18</v>
      </c>
      <c r="E105" s="12">
        <f>STDEV(E101:E102)</f>
        <v>0.09784257924375898</v>
      </c>
      <c r="F105" s="12">
        <f aca="true" t="shared" si="11" ref="F105:P105">STDEV(F101:F102)</f>
        <v>690.9833263795288</v>
      </c>
      <c r="G105" s="12">
        <f t="shared" si="11"/>
        <v>0.3256787448377668</v>
      </c>
      <c r="H105" s="12">
        <f t="shared" si="11"/>
        <v>0.047795229305813994</v>
      </c>
      <c r="I105" s="12">
        <f t="shared" si="11"/>
        <v>0.40243620501579314</v>
      </c>
      <c r="J105" s="12">
        <f t="shared" si="11"/>
        <v>0.258846951284699</v>
      </c>
      <c r="K105" s="12">
        <f t="shared" si="11"/>
        <v>41.633123049129885</v>
      </c>
      <c r="L105" s="12">
        <f t="shared" si="11"/>
        <v>1.173784486944106</v>
      </c>
      <c r="M105" s="12">
        <f t="shared" si="11"/>
        <v>0.5698027040437943</v>
      </c>
      <c r="N105" s="12">
        <f t="shared" si="11"/>
        <v>0.41447491003557035</v>
      </c>
      <c r="O105" s="12">
        <f t="shared" si="11"/>
        <v>1.7814549835892082</v>
      </c>
      <c r="P105" s="12">
        <f t="shared" si="11"/>
        <v>0.6498698155595283</v>
      </c>
    </row>
    <row r="106" spans="2:5" ht="12.75">
      <c r="B106" s="4"/>
      <c r="C106" s="4"/>
      <c r="D106" s="4"/>
      <c r="E106" s="4"/>
    </row>
    <row r="109" spans="2:16" ht="12.75">
      <c r="B109" s="4"/>
      <c r="C109" s="4"/>
      <c r="D109" s="4"/>
      <c r="E109" s="4"/>
      <c r="F109" s="14" t="s">
        <v>14</v>
      </c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5" ht="12.75">
      <c r="A110" s="2" t="s">
        <v>43</v>
      </c>
      <c r="B110" s="5"/>
      <c r="C110" s="5"/>
      <c r="D110" s="5"/>
      <c r="E110" s="5"/>
    </row>
    <row r="111" spans="1:16" ht="12.75">
      <c r="A111" s="7" t="s">
        <v>2</v>
      </c>
      <c r="B111" s="7" t="s">
        <v>12</v>
      </c>
      <c r="C111" s="7" t="s">
        <v>13</v>
      </c>
      <c r="D111" s="7" t="s">
        <v>15</v>
      </c>
      <c r="E111" s="7" t="s">
        <v>23</v>
      </c>
      <c r="F111" s="7" t="s">
        <v>3</v>
      </c>
      <c r="G111" s="7" t="s">
        <v>24</v>
      </c>
      <c r="H111" s="7" t="s">
        <v>25</v>
      </c>
      <c r="I111" s="7" t="s">
        <v>4</v>
      </c>
      <c r="J111" s="7" t="s">
        <v>5</v>
      </c>
      <c r="K111" s="7" t="s">
        <v>6</v>
      </c>
      <c r="L111" s="7" t="s">
        <v>7</v>
      </c>
      <c r="M111" s="7" t="s">
        <v>8</v>
      </c>
      <c r="N111" s="7" t="s">
        <v>9</v>
      </c>
      <c r="O111" s="7" t="s">
        <v>10</v>
      </c>
      <c r="P111" s="7" t="s">
        <v>11</v>
      </c>
    </row>
    <row r="112" spans="1:16" ht="12.75">
      <c r="A112" t="s">
        <v>0</v>
      </c>
      <c r="B112" s="4">
        <v>0.5234</v>
      </c>
      <c r="C112" s="4">
        <v>10</v>
      </c>
      <c r="D112" s="4">
        <v>10</v>
      </c>
      <c r="E112">
        <v>0.00374</v>
      </c>
      <c r="F112">
        <v>258.30017</v>
      </c>
      <c r="G112">
        <v>0.05336</v>
      </c>
      <c r="H112">
        <v>0.00736</v>
      </c>
      <c r="I112">
        <v>0.49227</v>
      </c>
      <c r="J112">
        <v>0.14749</v>
      </c>
      <c r="K112">
        <v>169.5903</v>
      </c>
      <c r="L112">
        <v>2.65634</v>
      </c>
      <c r="M112">
        <v>0.38734</v>
      </c>
      <c r="N112">
        <v>0.09125</v>
      </c>
      <c r="O112">
        <v>0.53717</v>
      </c>
      <c r="P112">
        <v>0.39163</v>
      </c>
    </row>
    <row r="113" spans="1:16" ht="12.75">
      <c r="A113" t="s">
        <v>1</v>
      </c>
      <c r="B113" s="4">
        <v>0.5483</v>
      </c>
      <c r="C113" s="4">
        <v>10</v>
      </c>
      <c r="D113" s="4">
        <v>10</v>
      </c>
      <c r="E113">
        <v>0.00422</v>
      </c>
      <c r="F113">
        <v>239.4631</v>
      </c>
      <c r="G113">
        <v>0.05346</v>
      </c>
      <c r="H113">
        <v>0.00758</v>
      </c>
      <c r="I113">
        <v>0.48065</v>
      </c>
      <c r="J113">
        <v>0.13717</v>
      </c>
      <c r="K113">
        <v>171.52896</v>
      </c>
      <c r="L113">
        <v>2.70321</v>
      </c>
      <c r="M113">
        <v>0.39698</v>
      </c>
      <c r="N113">
        <v>0.08695</v>
      </c>
      <c r="O113">
        <v>0.49686</v>
      </c>
      <c r="P113">
        <v>0.39658</v>
      </c>
    </row>
    <row r="114" spans="2:5" ht="12.75">
      <c r="B114" s="4"/>
      <c r="C114" s="4"/>
      <c r="D114" s="4"/>
      <c r="E114" s="4"/>
    </row>
    <row r="115" spans="2:5" ht="12.75">
      <c r="B115" s="4"/>
      <c r="C115" s="4"/>
      <c r="D115" s="4"/>
      <c r="E115" s="4"/>
    </row>
    <row r="116" spans="2:16" ht="12.75">
      <c r="B116" s="4"/>
      <c r="C116" s="4"/>
      <c r="D116" s="4"/>
      <c r="E116" s="4"/>
      <c r="F116" s="14" t="s">
        <v>16</v>
      </c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2.75">
      <c r="B117" s="4"/>
      <c r="C117" s="4"/>
      <c r="D117" s="4"/>
      <c r="E117" s="18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spans="2:16" ht="12.75">
      <c r="B118" s="4"/>
      <c r="C118" s="4"/>
      <c r="D118" s="4"/>
      <c r="E118" s="17">
        <f>+E112*C112*D112/B112</f>
        <v>0.7145586549484141</v>
      </c>
      <c r="F118">
        <f>+F112*D112*C112/B112</f>
        <v>49350.43370271303</v>
      </c>
      <c r="G118">
        <f>+G112*C112*D112/B112</f>
        <v>10.194879633167748</v>
      </c>
      <c r="H118">
        <f>+H112*C112*D112/B112</f>
        <v>1.4061902942300344</v>
      </c>
      <c r="I118">
        <f>+I112*D112*C112/B112</f>
        <v>94.05235001910584</v>
      </c>
      <c r="J118">
        <f>+J112*D112*C112/B112</f>
        <v>28.179212839128777</v>
      </c>
      <c r="K118">
        <f>+K112*D112*C112/B112</f>
        <v>32401.662208635847</v>
      </c>
      <c r="L118">
        <f>+L112*D112*C112/B112</f>
        <v>507.51623996943067</v>
      </c>
      <c r="M118">
        <f>+M112*D112*C112/B112</f>
        <v>74.00458540313336</v>
      </c>
      <c r="N118">
        <f>+N112*D112*C112/B112</f>
        <v>17.434084829957968</v>
      </c>
      <c r="O118">
        <f>+O112*D112*C112/B112</f>
        <v>102.63087504776463</v>
      </c>
      <c r="P118">
        <f>+P112*D112*C112/B112</f>
        <v>74.82422621322124</v>
      </c>
    </row>
    <row r="119" spans="2:16" ht="12.75">
      <c r="B119" s="4"/>
      <c r="C119" s="4"/>
      <c r="D119" s="4"/>
      <c r="E119">
        <f>+E113*C113*D113/B113</f>
        <v>0.7696516505562648</v>
      </c>
      <c r="F119">
        <f>+F113*D113*C113/B113</f>
        <v>43673.73700528907</v>
      </c>
      <c r="G119">
        <f>+G113*C113*D113/B113</f>
        <v>9.750136786430787</v>
      </c>
      <c r="H119">
        <f>+H113*C113*D113/B113</f>
        <v>1.3824548604778406</v>
      </c>
      <c r="I119">
        <f>+I113*D113*C113/B113</f>
        <v>87.66186394309683</v>
      </c>
      <c r="J119">
        <f>+J113*D113*C113/B113</f>
        <v>25.0173262812329</v>
      </c>
      <c r="K119">
        <f>+K113*D113*C113/B113</f>
        <v>31283.77895312785</v>
      </c>
      <c r="L119">
        <f>+L113*D113*C113/B113</f>
        <v>493.0165967536021</v>
      </c>
      <c r="M119">
        <f>+M113*D113*C113/B113</f>
        <v>72.40196972460332</v>
      </c>
      <c r="N119">
        <f>+N113*D113*C113/B113</f>
        <v>15.85810687579792</v>
      </c>
      <c r="O119">
        <f>+O113*D113*C113/B113</f>
        <v>90.61827466715303</v>
      </c>
      <c r="P119">
        <f>+P113*D113*C113/B113</f>
        <v>72.32901696151742</v>
      </c>
    </row>
    <row r="120" spans="2:5" ht="12.75">
      <c r="B120" s="4"/>
      <c r="C120" s="4"/>
      <c r="D120" s="4"/>
      <c r="E120" s="4"/>
    </row>
    <row r="121" spans="1:16" ht="12.75">
      <c r="A121" t="s">
        <v>0</v>
      </c>
      <c r="B121" s="4"/>
      <c r="C121" s="4"/>
      <c r="D121" s="8" t="s">
        <v>17</v>
      </c>
      <c r="E121" s="9">
        <f>AVERAGE(E118:E119)</f>
        <v>0.7421051527523395</v>
      </c>
      <c r="F121" s="9">
        <f aca="true" t="shared" si="12" ref="F121:P121">AVERAGE(F118:F119)</f>
        <v>46512.08535400105</v>
      </c>
      <c r="G121" s="9">
        <f t="shared" si="12"/>
        <v>9.972508209799267</v>
      </c>
      <c r="H121" s="9">
        <f t="shared" si="12"/>
        <v>1.3943225773539374</v>
      </c>
      <c r="I121" s="9">
        <f t="shared" si="12"/>
        <v>90.85710698110134</v>
      </c>
      <c r="J121" s="9">
        <f t="shared" si="12"/>
        <v>26.59826956018084</v>
      </c>
      <c r="K121" s="9">
        <f t="shared" si="12"/>
        <v>31842.720580881847</v>
      </c>
      <c r="L121" s="9">
        <f t="shared" si="12"/>
        <v>500.26641836151634</v>
      </c>
      <c r="M121" s="9">
        <f t="shared" si="12"/>
        <v>73.20327756386834</v>
      </c>
      <c r="N121" s="9">
        <f t="shared" si="12"/>
        <v>16.646095852877945</v>
      </c>
      <c r="O121" s="9">
        <f t="shared" si="12"/>
        <v>96.62457485745884</v>
      </c>
      <c r="P121" s="9">
        <f t="shared" si="12"/>
        <v>73.57662158736933</v>
      </c>
    </row>
    <row r="122" spans="1:16" ht="12.75">
      <c r="A122" t="s">
        <v>1</v>
      </c>
      <c r="B122" s="4"/>
      <c r="C122" s="4"/>
      <c r="D122" s="11" t="s">
        <v>18</v>
      </c>
      <c r="E122" s="12">
        <f>STDEV(E118:E119)</f>
        <v>0.038956630790193576</v>
      </c>
      <c r="F122" s="12">
        <f aca="true" t="shared" si="13" ref="F122:P122">STDEV(F118:F119)</f>
        <v>4014.0307294877925</v>
      </c>
      <c r="G122" s="12">
        <f t="shared" si="13"/>
        <v>0.314480682811927</v>
      </c>
      <c r="H122" s="12">
        <f t="shared" si="13"/>
        <v>0.01678348616060549</v>
      </c>
      <c r="I122" s="12">
        <f t="shared" si="13"/>
        <v>4.51875603942402</v>
      </c>
      <c r="J122" s="12">
        <f t="shared" si="13"/>
        <v>2.2357914264307843</v>
      </c>
      <c r="K122" s="12">
        <f t="shared" si="13"/>
        <v>790.462830544767</v>
      </c>
      <c r="L122" s="12">
        <f t="shared" si="13"/>
        <v>10.252796042699973</v>
      </c>
      <c r="M122" s="12">
        <f t="shared" si="13"/>
        <v>1.1332204139245945</v>
      </c>
      <c r="N122" s="12">
        <f t="shared" si="13"/>
        <v>1.1143846983870593</v>
      </c>
      <c r="O122" s="12">
        <f t="shared" si="13"/>
        <v>8.494191188814334</v>
      </c>
      <c r="P122" s="12">
        <f t="shared" si="13"/>
        <v>1.7643793823591294</v>
      </c>
    </row>
    <row r="123" spans="2:5" ht="12.75">
      <c r="B123" s="4"/>
      <c r="C123" s="4"/>
      <c r="D123" s="4"/>
      <c r="E123" s="4"/>
    </row>
    <row r="126" spans="2:16" ht="12.75">
      <c r="B126" s="4"/>
      <c r="C126" s="4"/>
      <c r="D126" s="4"/>
      <c r="E126" s="4"/>
      <c r="F126" s="14" t="s">
        <v>14</v>
      </c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5" ht="12.75">
      <c r="A127" s="2" t="s">
        <v>44</v>
      </c>
      <c r="B127" s="5"/>
      <c r="C127" s="5"/>
      <c r="D127" s="5"/>
      <c r="E127" s="5"/>
    </row>
    <row r="128" spans="1:16" ht="12.75">
      <c r="A128" s="7" t="s">
        <v>2</v>
      </c>
      <c r="B128" s="7" t="s">
        <v>12</v>
      </c>
      <c r="C128" s="7" t="s">
        <v>13</v>
      </c>
      <c r="D128" s="7" t="s">
        <v>15</v>
      </c>
      <c r="E128" s="7" t="s">
        <v>23</v>
      </c>
      <c r="F128" s="7" t="s">
        <v>3</v>
      </c>
      <c r="G128" s="7" t="s">
        <v>24</v>
      </c>
      <c r="H128" s="7" t="s">
        <v>25</v>
      </c>
      <c r="I128" s="7" t="s">
        <v>4</v>
      </c>
      <c r="J128" s="7" t="s">
        <v>5</v>
      </c>
      <c r="K128" s="7" t="s">
        <v>6</v>
      </c>
      <c r="L128" s="7" t="s">
        <v>7</v>
      </c>
      <c r="M128" s="7" t="s">
        <v>8</v>
      </c>
      <c r="N128" s="7" t="s">
        <v>9</v>
      </c>
      <c r="O128" s="7" t="s">
        <v>10</v>
      </c>
      <c r="P128" s="7" t="s">
        <v>11</v>
      </c>
    </row>
    <row r="129" spans="1:16" ht="12.75">
      <c r="A129" t="s">
        <v>0</v>
      </c>
      <c r="B129" s="4">
        <v>0.539</v>
      </c>
      <c r="C129" s="4">
        <v>10</v>
      </c>
      <c r="D129" s="4">
        <v>10</v>
      </c>
      <c r="E129" s="4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ht="12.75">
      <c r="A130" t="s">
        <v>1</v>
      </c>
      <c r="B130" s="4">
        <v>0.5733</v>
      </c>
      <c r="C130" s="4">
        <v>10</v>
      </c>
      <c r="D130" s="4">
        <v>10</v>
      </c>
      <c r="E130">
        <v>0.00414</v>
      </c>
      <c r="F130">
        <v>282.57422</v>
      </c>
      <c r="G130">
        <v>0.05078</v>
      </c>
      <c r="H130">
        <v>0.00786</v>
      </c>
      <c r="I130">
        <v>0.53803</v>
      </c>
      <c r="J130">
        <v>0.15346</v>
      </c>
      <c r="K130">
        <v>183.44644</v>
      </c>
      <c r="L130">
        <v>2.87144</v>
      </c>
      <c r="M130">
        <v>0.41797</v>
      </c>
      <c r="N130">
        <v>0.09914</v>
      </c>
      <c r="O130">
        <v>0.57769</v>
      </c>
      <c r="P130">
        <v>0.4291</v>
      </c>
    </row>
    <row r="131" spans="2:5" ht="12.75">
      <c r="B131" s="4"/>
      <c r="C131" s="4"/>
      <c r="D131" s="4"/>
      <c r="E131" s="4"/>
    </row>
    <row r="132" spans="2:5" ht="12.75">
      <c r="B132" s="4"/>
      <c r="C132" s="4"/>
      <c r="D132" s="4"/>
      <c r="E132" s="4"/>
    </row>
    <row r="133" spans="2:16" ht="12.75">
      <c r="B133" s="4"/>
      <c r="C133" s="4"/>
      <c r="D133" s="4"/>
      <c r="E133" s="4"/>
      <c r="F133" s="14" t="s">
        <v>16</v>
      </c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2:16" ht="12.75">
      <c r="B134" s="4"/>
      <c r="C134" s="4"/>
      <c r="D134" s="4"/>
      <c r="E134" s="18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2:16" ht="12.75">
      <c r="B135" s="4"/>
      <c r="C135" s="4"/>
      <c r="D135" s="4"/>
      <c r="E135" s="17">
        <f>+E129*C129*D129/B129</f>
        <v>0</v>
      </c>
      <c r="F135">
        <f>+F129*D129*C129/B129</f>
        <v>0</v>
      </c>
      <c r="G135">
        <f>+G129*C129*D129/B129</f>
        <v>0</v>
      </c>
      <c r="H135">
        <f>+H129*C129*D129/B129</f>
        <v>0</v>
      </c>
      <c r="I135">
        <f>+I129*D129*C129/B129</f>
        <v>0</v>
      </c>
      <c r="J135">
        <f>+J129*D129*C129/B129</f>
        <v>0</v>
      </c>
      <c r="K135">
        <f>+K129*D129*C129/B129</f>
        <v>0</v>
      </c>
      <c r="L135">
        <f>+L129*D129*C129/B129</f>
        <v>0</v>
      </c>
      <c r="M135">
        <f>+M129*D129*C129/B129</f>
        <v>0</v>
      </c>
      <c r="N135">
        <f>+N129*D129*C129/B129</f>
        <v>0</v>
      </c>
      <c r="O135">
        <f>+O129*D129*C129/B129</f>
        <v>0</v>
      </c>
      <c r="P135">
        <f>+P129*D129*C129/B129</f>
        <v>0</v>
      </c>
    </row>
    <row r="136" spans="2:16" ht="12.75">
      <c r="B136" s="4"/>
      <c r="C136" s="4"/>
      <c r="D136" s="4"/>
      <c r="E136">
        <f>+E130*C130*D130/B130</f>
        <v>0.7221350078492934</v>
      </c>
      <c r="F136">
        <f>+F130*D130*C130/B130</f>
        <v>49289.06680620967</v>
      </c>
      <c r="G136">
        <f>+G130*C130*D130/B130</f>
        <v>8.857491714634572</v>
      </c>
      <c r="H136">
        <f>+H130*C130*D130/B130</f>
        <v>1.3710099424385138</v>
      </c>
      <c r="I136">
        <f>+I130*D130*C130/B130</f>
        <v>93.8478981336124</v>
      </c>
      <c r="J136">
        <f>+J130*D130*C130/B130</f>
        <v>26.76783533926391</v>
      </c>
      <c r="K136">
        <f>+K130*D130*C130/B130</f>
        <v>31998.332461189602</v>
      </c>
      <c r="L136">
        <f>+L130*D130*C130/B130</f>
        <v>500.8616780045351</v>
      </c>
      <c r="M136">
        <f>+M130*D130*C130/B130</f>
        <v>72.90598290598291</v>
      </c>
      <c r="N136">
        <f>+N130*D130*C130/B130</f>
        <v>17.292865864294438</v>
      </c>
      <c r="O136">
        <f>+O130*D130*C130/B130</f>
        <v>100.76574219431363</v>
      </c>
      <c r="P136">
        <f>+P130*D130*C130/B130</f>
        <v>74.84737484737484</v>
      </c>
    </row>
    <row r="137" spans="2:5" ht="12.75">
      <c r="B137" s="4"/>
      <c r="C137" s="4"/>
      <c r="D137" s="4"/>
      <c r="E137" s="4"/>
    </row>
    <row r="138" spans="1:16" ht="12.75">
      <c r="A138" t="s">
        <v>0</v>
      </c>
      <c r="B138" s="4"/>
      <c r="C138" s="4"/>
      <c r="D138" s="8" t="s">
        <v>17</v>
      </c>
      <c r="E138" s="9">
        <f>AVERAGE(E135:E136)</f>
        <v>0.3610675039246467</v>
      </c>
      <c r="F138" s="9">
        <f aca="true" t="shared" si="14" ref="F138:P138">AVERAGE(F135:F136)</f>
        <v>24644.533403104833</v>
      </c>
      <c r="G138" s="9">
        <f t="shared" si="14"/>
        <v>4.428745857317286</v>
      </c>
      <c r="H138" s="9">
        <f t="shared" si="14"/>
        <v>0.6855049712192569</v>
      </c>
      <c r="I138" s="9">
        <f t="shared" si="14"/>
        <v>46.9239490668062</v>
      </c>
      <c r="J138" s="9">
        <f t="shared" si="14"/>
        <v>13.383917669631956</v>
      </c>
      <c r="K138" s="9">
        <f t="shared" si="14"/>
        <v>15999.166230594801</v>
      </c>
      <c r="L138" s="9">
        <f t="shared" si="14"/>
        <v>250.43083900226756</v>
      </c>
      <c r="M138" s="9">
        <f t="shared" si="14"/>
        <v>36.452991452991455</v>
      </c>
      <c r="N138" s="9">
        <f t="shared" si="14"/>
        <v>8.646432932147219</v>
      </c>
      <c r="O138" s="9">
        <f t="shared" si="14"/>
        <v>50.382871097156816</v>
      </c>
      <c r="P138" s="9">
        <f t="shared" si="14"/>
        <v>37.42368742368742</v>
      </c>
    </row>
    <row r="139" spans="1:16" ht="12.75">
      <c r="A139" t="s">
        <v>1</v>
      </c>
      <c r="B139" s="4"/>
      <c r="C139" s="4"/>
      <c r="D139" s="11" t="s">
        <v>18</v>
      </c>
      <c r="E139" s="12">
        <f>STDEV(E135:E136)</f>
        <v>0.5106265609824361</v>
      </c>
      <c r="F139" s="12">
        <f aca="true" t="shared" si="15" ref="F139:P139">STDEV(F135:F136)</f>
        <v>34852.63337702762</v>
      </c>
      <c r="G139" s="12">
        <f t="shared" si="15"/>
        <v>6.263192455721765</v>
      </c>
      <c r="H139" s="12">
        <f t="shared" si="15"/>
        <v>0.9694504273724514</v>
      </c>
      <c r="I139" s="12">
        <f t="shared" si="15"/>
        <v>66.36048517038166</v>
      </c>
      <c r="J139" s="12">
        <f t="shared" si="15"/>
        <v>18.927717886078423</v>
      </c>
      <c r="K139" s="12">
        <f t="shared" si="15"/>
        <v>22626.237869968798</v>
      </c>
      <c r="L139" s="12">
        <f t="shared" si="15"/>
        <v>354.16268895347986</v>
      </c>
      <c r="M139" s="12">
        <f t="shared" si="15"/>
        <v>51.55231490189103</v>
      </c>
      <c r="N139" s="12">
        <f t="shared" si="15"/>
        <v>12.227902718791965</v>
      </c>
      <c r="O139" s="12">
        <f t="shared" si="15"/>
        <v>71.25213961689458</v>
      </c>
      <c r="P139" s="12">
        <f t="shared" si="15"/>
        <v>52.92508630859018</v>
      </c>
    </row>
    <row r="140" spans="2:5" ht="12.75">
      <c r="B140" s="4"/>
      <c r="C140" s="4"/>
      <c r="D140" s="4"/>
      <c r="E140" s="4"/>
    </row>
    <row r="142" spans="1:5" ht="12.75">
      <c r="A142" s="2" t="s">
        <v>166</v>
      </c>
      <c r="B142" s="5"/>
      <c r="C142" s="5"/>
      <c r="D142" s="5"/>
      <c r="E142" s="5"/>
    </row>
    <row r="143" spans="1:16" ht="12.75">
      <c r="A143" s="7" t="s">
        <v>2</v>
      </c>
      <c r="B143" s="7" t="s">
        <v>12</v>
      </c>
      <c r="C143" s="7" t="s">
        <v>13</v>
      </c>
      <c r="D143" s="7" t="s">
        <v>15</v>
      </c>
      <c r="E143" s="7" t="s">
        <v>23</v>
      </c>
      <c r="F143" s="7" t="s">
        <v>3</v>
      </c>
      <c r="G143" s="7" t="s">
        <v>24</v>
      </c>
      <c r="H143" s="7" t="s">
        <v>25</v>
      </c>
      <c r="I143" s="7" t="s">
        <v>4</v>
      </c>
      <c r="J143" s="7" t="s">
        <v>5</v>
      </c>
      <c r="K143" s="7" t="s">
        <v>6</v>
      </c>
      <c r="L143" s="7" t="s">
        <v>7</v>
      </c>
      <c r="M143" s="7" t="s">
        <v>8</v>
      </c>
      <c r="N143" s="7" t="s">
        <v>9</v>
      </c>
      <c r="O143" s="7" t="s">
        <v>10</v>
      </c>
      <c r="P143" s="7" t="s">
        <v>11</v>
      </c>
    </row>
    <row r="144" spans="1:16" ht="12.75">
      <c r="A144" t="s">
        <v>167</v>
      </c>
      <c r="B144" s="4">
        <v>0.4417</v>
      </c>
      <c r="C144" s="4">
        <v>12</v>
      </c>
      <c r="D144" s="4"/>
      <c r="E144" s="33">
        <v>0.00994</v>
      </c>
      <c r="F144" s="33">
        <v>179.17099</v>
      </c>
      <c r="G144" s="33">
        <v>0.12502</v>
      </c>
      <c r="H144" s="33">
        <v>0.02154</v>
      </c>
      <c r="I144" s="33">
        <v>0.23737</v>
      </c>
      <c r="J144" s="33">
        <v>0.48982</v>
      </c>
      <c r="K144" s="33">
        <v>108.69327</v>
      </c>
      <c r="L144" s="33">
        <v>12.49671</v>
      </c>
      <c r="M144" s="33">
        <v>0.64797</v>
      </c>
      <c r="N144" s="33">
        <v>0.17512</v>
      </c>
      <c r="O144" s="33">
        <v>0.61957</v>
      </c>
      <c r="P144" s="33">
        <v>0.5924</v>
      </c>
    </row>
    <row r="145" spans="1:16" ht="12.75">
      <c r="A145" t="s">
        <v>168</v>
      </c>
      <c r="B145" s="4">
        <v>0.4887</v>
      </c>
      <c r="C145" s="4">
        <v>12</v>
      </c>
      <c r="D145" s="4"/>
      <c r="E145" s="33">
        <v>0.00799</v>
      </c>
      <c r="F145" s="33">
        <v>136.81363</v>
      </c>
      <c r="G145" s="33">
        <v>0.10099</v>
      </c>
      <c r="H145" s="33">
        <v>0.01669</v>
      </c>
      <c r="I145" s="33">
        <v>0.17197</v>
      </c>
      <c r="J145" s="33">
        <v>0.36787</v>
      </c>
      <c r="K145" s="33">
        <v>85.56725</v>
      </c>
      <c r="L145" s="33">
        <v>9.53237</v>
      </c>
      <c r="M145" s="33">
        <v>0.51198</v>
      </c>
      <c r="N145" s="33">
        <v>0.13143</v>
      </c>
      <c r="O145" s="33">
        <v>0.47365</v>
      </c>
      <c r="P145" s="33">
        <v>0.45663</v>
      </c>
    </row>
    <row r="146" spans="1:16" ht="12.75">
      <c r="A146" t="s">
        <v>169</v>
      </c>
      <c r="B146" s="4">
        <v>0.5705</v>
      </c>
      <c r="C146" s="4">
        <v>12</v>
      </c>
      <c r="D146" s="4"/>
      <c r="E146" s="34">
        <v>0.00829</v>
      </c>
      <c r="F146" s="34">
        <v>151.61087</v>
      </c>
      <c r="G146" s="34">
        <v>0.10773</v>
      </c>
      <c r="H146" s="34">
        <v>0.01873</v>
      </c>
      <c r="I146" s="34">
        <v>0.19831</v>
      </c>
      <c r="J146" s="34">
        <v>0.41291</v>
      </c>
      <c r="K146" s="34">
        <v>94.97766</v>
      </c>
      <c r="L146" s="34">
        <v>10.59833</v>
      </c>
      <c r="M146" s="34">
        <v>0.56594</v>
      </c>
      <c r="N146" s="34">
        <v>0.14919</v>
      </c>
      <c r="O146" s="34">
        <v>0.52582</v>
      </c>
      <c r="P146" s="34">
        <v>0.5391</v>
      </c>
    </row>
    <row r="147" spans="2:5" ht="12.75">
      <c r="B147" s="4"/>
      <c r="C147" s="4"/>
      <c r="D147" s="4"/>
      <c r="E147" s="4"/>
    </row>
    <row r="148" spans="2:16" ht="12.75">
      <c r="B148" s="4"/>
      <c r="C148" s="4"/>
      <c r="D148" s="4"/>
      <c r="E148" s="4"/>
      <c r="F148" s="14" t="s">
        <v>16</v>
      </c>
      <c r="G148" s="14"/>
      <c r="H148" s="14"/>
      <c r="I148" s="14"/>
      <c r="J148" s="14"/>
      <c r="K148" s="14"/>
      <c r="L148" s="14"/>
      <c r="M148" s="14"/>
      <c r="N148" s="14"/>
      <c r="O148" s="14"/>
      <c r="P148" s="14"/>
    </row>
    <row r="149" spans="2:16" ht="12.75">
      <c r="B149" s="4"/>
      <c r="C149" s="4"/>
      <c r="D149" s="4"/>
      <c r="E149" s="18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</row>
    <row r="150" spans="2:16" ht="12.75">
      <c r="B150" s="4"/>
      <c r="C150" s="4"/>
      <c r="D150" s="4"/>
      <c r="E150" s="17">
        <f>+E144*C144/B144</f>
        <v>0.2700475435816165</v>
      </c>
      <c r="F150">
        <f>+F144*C144/B144</f>
        <v>4867.674620783338</v>
      </c>
      <c r="G150">
        <f>+G144*C144/B144</f>
        <v>3.3965134706814575</v>
      </c>
      <c r="H150">
        <f>+H144*C144/B144</f>
        <v>0.5851935702965814</v>
      </c>
      <c r="I150">
        <f>+I144*C144/B144</f>
        <v>6.448811410459588</v>
      </c>
      <c r="J150">
        <f>+J144*C144/B144</f>
        <v>13.30731265564863</v>
      </c>
      <c r="K150">
        <f>+K144*C144/B144</f>
        <v>2952.9527733755945</v>
      </c>
      <c r="L150">
        <f>+L144*C144/B144</f>
        <v>339.50762961285943</v>
      </c>
      <c r="M150">
        <f>+M144*C144/B144</f>
        <v>17.6038940457324</v>
      </c>
      <c r="N150">
        <f>+N144*C144/B144</f>
        <v>4.757618292959022</v>
      </c>
      <c r="O150">
        <f>+O144*C144/B144</f>
        <v>16.832329635499207</v>
      </c>
      <c r="P150">
        <f>+P144*C144/B144</f>
        <v>16.094181571202174</v>
      </c>
    </row>
    <row r="151" spans="2:16" ht="12.75">
      <c r="B151" s="4"/>
      <c r="C151" s="4"/>
      <c r="D151" s="4"/>
      <c r="E151" s="17">
        <f>+E145*C145/B145</f>
        <v>0.19619398403928792</v>
      </c>
      <c r="F151">
        <f>+F145*C145/B145</f>
        <v>3359.450705954573</v>
      </c>
      <c r="G151">
        <f>+G145*C145/B145</f>
        <v>2.4798035604665434</v>
      </c>
      <c r="H151">
        <f>+H145*C145/B145</f>
        <v>0.4098219766728054</v>
      </c>
      <c r="I151">
        <f>+I145*C145/B145</f>
        <v>4.222713321055863</v>
      </c>
      <c r="J151">
        <f>+J145*C145/B145</f>
        <v>9.033026396562308</v>
      </c>
      <c r="K151">
        <f>+K145*C145/B145</f>
        <v>2101.09883364027</v>
      </c>
      <c r="L151">
        <f>+L145*C145/B145</f>
        <v>234.06678944137508</v>
      </c>
      <c r="M151">
        <f>+M145*C145/B145</f>
        <v>12.571639042357274</v>
      </c>
      <c r="N151">
        <f>+N145*C145/B145</f>
        <v>3.2272559852670346</v>
      </c>
      <c r="O151">
        <f>+O145*C145/B145</f>
        <v>11.630448127685696</v>
      </c>
      <c r="P151">
        <f>+P145*C145/B145</f>
        <v>11.212523020257825</v>
      </c>
    </row>
    <row r="152" spans="2:16" ht="12.75">
      <c r="B152" s="4"/>
      <c r="C152" s="4"/>
      <c r="D152" s="4"/>
      <c r="E152" s="17">
        <f>+E146*C146/B146</f>
        <v>0.17437335670464507</v>
      </c>
      <c r="F152">
        <f>+F146*C146/B146</f>
        <v>3189.0104119193693</v>
      </c>
      <c r="G152">
        <f>+G146*C146/B146</f>
        <v>2.2660122699386505</v>
      </c>
      <c r="H152">
        <f>+H146*C146/B146</f>
        <v>0.3939702015775636</v>
      </c>
      <c r="I152">
        <f>+I146*C146/B146</f>
        <v>4.171288343558282</v>
      </c>
      <c r="J152">
        <f>+J146*C146/B146</f>
        <v>8.685223488168273</v>
      </c>
      <c r="K152">
        <f>+K146*C146/B146</f>
        <v>1997.7772480280455</v>
      </c>
      <c r="L152">
        <f>+L146*C146/B146</f>
        <v>222.92718667835234</v>
      </c>
      <c r="M152">
        <f>+M146*C146/B146</f>
        <v>11.904084136722174</v>
      </c>
      <c r="N152">
        <f>+N146*C146/B146</f>
        <v>3.138089395267309</v>
      </c>
      <c r="O152">
        <f>+O146*C146/B146</f>
        <v>11.060192813321647</v>
      </c>
      <c r="P152">
        <f>+P146*C146/B146</f>
        <v>11.339526730937775</v>
      </c>
    </row>
    <row r="153" spans="2:5" ht="12.75">
      <c r="B153" s="4"/>
      <c r="C153" s="4"/>
      <c r="D153" s="4"/>
      <c r="E153" s="4"/>
    </row>
    <row r="154" spans="1:16" ht="12.75">
      <c r="A154" t="s">
        <v>0</v>
      </c>
      <c r="B154" s="4"/>
      <c r="C154" s="4"/>
      <c r="D154" s="8" t="s">
        <v>17</v>
      </c>
      <c r="E154" s="9">
        <f>AVERAGE(E150:E152)</f>
        <v>0.21353829477518316</v>
      </c>
      <c r="F154" s="9">
        <f aca="true" t="shared" si="16" ref="F154:P154">AVERAGE(F150:F152)</f>
        <v>3805.378579552427</v>
      </c>
      <c r="G154" s="9">
        <f t="shared" si="16"/>
        <v>2.7141097670288836</v>
      </c>
      <c r="H154" s="9">
        <f t="shared" si="16"/>
        <v>0.46299524951565013</v>
      </c>
      <c r="I154" s="9">
        <f t="shared" si="16"/>
        <v>4.947604358357911</v>
      </c>
      <c r="J154" s="9">
        <f t="shared" si="16"/>
        <v>10.341854180126402</v>
      </c>
      <c r="K154" s="9">
        <f t="shared" si="16"/>
        <v>2350.60961834797</v>
      </c>
      <c r="L154" s="9">
        <f t="shared" si="16"/>
        <v>265.50053524419565</v>
      </c>
      <c r="M154" s="9">
        <f t="shared" si="16"/>
        <v>14.026539074937283</v>
      </c>
      <c r="N154" s="9">
        <f t="shared" si="16"/>
        <v>3.707654557831122</v>
      </c>
      <c r="O154" s="9">
        <f t="shared" si="16"/>
        <v>13.174323525502183</v>
      </c>
      <c r="P154" s="9">
        <f t="shared" si="16"/>
        <v>12.882077107465925</v>
      </c>
    </row>
    <row r="155" spans="1:16" ht="12.75">
      <c r="A155" t="s">
        <v>1</v>
      </c>
      <c r="B155" s="4"/>
      <c r="C155" s="4"/>
      <c r="D155" s="11" t="s">
        <v>18</v>
      </c>
      <c r="E155" s="12">
        <f>STDEV(E150:E152)</f>
        <v>0.05013986781813331</v>
      </c>
      <c r="F155" s="12">
        <f aca="true" t="shared" si="17" ref="F155:P155">STDEV(F150:F152)</f>
        <v>923.9140289382192</v>
      </c>
      <c r="G155" s="12">
        <f t="shared" si="17"/>
        <v>0.6005687221671268</v>
      </c>
      <c r="H155" s="12">
        <f t="shared" si="17"/>
        <v>0.10612323918292853</v>
      </c>
      <c r="I155" s="12">
        <f t="shared" si="17"/>
        <v>1.3003376838489</v>
      </c>
      <c r="J155" s="12">
        <f t="shared" si="17"/>
        <v>2.5740434521015345</v>
      </c>
      <c r="K155" s="12">
        <f t="shared" si="17"/>
        <v>524.1963323219945</v>
      </c>
      <c r="L155" s="12">
        <f t="shared" si="17"/>
        <v>64.3335853197901</v>
      </c>
      <c r="M155" s="12">
        <f t="shared" si="17"/>
        <v>3.1160084769322665</v>
      </c>
      <c r="N155" s="12">
        <f t="shared" si="17"/>
        <v>0.9103875844967587</v>
      </c>
      <c r="O155" s="12">
        <f t="shared" si="17"/>
        <v>3.180731725007911</v>
      </c>
      <c r="P155" s="12">
        <f t="shared" si="17"/>
        <v>2.782488778072129</v>
      </c>
    </row>
    <row r="156" spans="2:5" ht="12.75">
      <c r="B156" s="4"/>
      <c r="C156" s="4"/>
      <c r="D156" s="4"/>
      <c r="E156" s="4"/>
    </row>
  </sheetData>
  <printOptions/>
  <pageMargins left="0.75" right="0.75" top="1" bottom="1" header="0.5" footer="0.5"/>
  <pageSetup horizontalDpi="600" verticalDpi="600" orientation="landscape" scale="85" r:id="rId1"/>
  <rowBreaks count="4" manualBreakCount="4">
    <brk id="36" max="255" man="1"/>
    <brk id="70" max="255" man="1"/>
    <brk id="107" max="255" man="1"/>
    <brk id="1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59"/>
  <sheetViews>
    <sheetView workbookViewId="0" topLeftCell="A18">
      <selection activeCell="D50" sqref="D50"/>
    </sheetView>
  </sheetViews>
  <sheetFormatPr defaultColWidth="9.140625" defaultRowHeight="12.75"/>
  <cols>
    <col min="1" max="1" width="10.28125" style="0" customWidth="1"/>
    <col min="2" max="2" width="11.8515625" style="4" customWidth="1"/>
    <col min="3" max="3" width="9.28125" style="0" bestFit="1" customWidth="1"/>
    <col min="4" max="4" width="9.57421875" style="39" customWidth="1"/>
    <col min="5" max="5" width="9.28125" style="36" bestFit="1" customWidth="1"/>
    <col min="6" max="6" width="9.28125" style="0" bestFit="1" customWidth="1"/>
    <col min="7" max="8" width="9.28125" style="36" bestFit="1" customWidth="1"/>
    <col min="9" max="9" width="9.140625" style="39" customWidth="1"/>
    <col min="10" max="10" width="7.140625" style="39" customWidth="1"/>
    <col min="11" max="14" width="9.28125" style="36" bestFit="1" customWidth="1"/>
  </cols>
  <sheetData>
    <row r="1" ht="12.75">
      <c r="A1" t="s">
        <v>153</v>
      </c>
    </row>
    <row r="2" spans="3:14" ht="12.75">
      <c r="C2" s="30" t="s">
        <v>162</v>
      </c>
      <c r="D2" s="40"/>
      <c r="E2" s="44"/>
      <c r="F2" s="30"/>
      <c r="G2" s="44"/>
      <c r="H2" s="44"/>
      <c r="I2" s="40"/>
      <c r="J2" s="40"/>
      <c r="K2" s="44"/>
      <c r="L2" s="44"/>
      <c r="M2" s="44"/>
      <c r="N2" s="44"/>
    </row>
    <row r="3" spans="1:14" ht="12.75">
      <c r="A3" s="15" t="s">
        <v>22</v>
      </c>
      <c r="B3" s="15" t="s">
        <v>171</v>
      </c>
      <c r="C3" s="16" t="s">
        <v>23</v>
      </c>
      <c r="D3" s="41" t="s">
        <v>3</v>
      </c>
      <c r="E3" s="45" t="s">
        <v>24</v>
      </c>
      <c r="F3" s="16" t="s">
        <v>25</v>
      </c>
      <c r="G3" s="45" t="s">
        <v>4</v>
      </c>
      <c r="H3" s="45" t="s">
        <v>5</v>
      </c>
      <c r="I3" s="41" t="s">
        <v>6</v>
      </c>
      <c r="J3" s="41" t="s">
        <v>7</v>
      </c>
      <c r="K3" s="45" t="s">
        <v>8</v>
      </c>
      <c r="L3" s="45" t="s">
        <v>9</v>
      </c>
      <c r="M3" s="45" t="s">
        <v>10</v>
      </c>
      <c r="N3" s="45" t="s">
        <v>11</v>
      </c>
    </row>
    <row r="4" spans="1:14" ht="12.75">
      <c r="A4" t="s">
        <v>154</v>
      </c>
      <c r="B4" s="4">
        <v>1</v>
      </c>
      <c r="C4" s="36">
        <v>0.8726067746686303</v>
      </c>
      <c r="D4" s="39">
        <v>49032.6914580265</v>
      </c>
      <c r="E4" s="36">
        <v>10.163843888070693</v>
      </c>
      <c r="F4" s="36">
        <v>1.6752577319587627</v>
      </c>
      <c r="G4" s="36">
        <v>96.54270986745213</v>
      </c>
      <c r="H4" s="36">
        <v>27.262518409425628</v>
      </c>
      <c r="I4" s="39">
        <v>32510.14175257732</v>
      </c>
      <c r="J4" s="39">
        <v>509.3869661266568</v>
      </c>
      <c r="K4" s="31">
        <v>76.66973490427098</v>
      </c>
      <c r="L4" s="31">
        <v>17.308541973490428</v>
      </c>
      <c r="M4" s="31">
        <v>103.75368188512519</v>
      </c>
      <c r="N4" s="31">
        <v>76.159793814433</v>
      </c>
    </row>
    <row r="5" spans="2:14" ht="12.75">
      <c r="B5" s="4">
        <v>2</v>
      </c>
      <c r="C5" s="36">
        <v>0.932902762827413</v>
      </c>
      <c r="D5" s="39">
        <v>46269.08324363115</v>
      </c>
      <c r="E5" s="36">
        <v>10.730175816289918</v>
      </c>
      <c r="F5" s="36">
        <v>1.6899892357373518</v>
      </c>
      <c r="G5" s="36">
        <v>93.39971295299605</v>
      </c>
      <c r="H5" s="36">
        <v>28.02834589163976</v>
      </c>
      <c r="I5" s="39">
        <v>32047.24614280588</v>
      </c>
      <c r="J5" s="39">
        <v>502.8022963760317</v>
      </c>
      <c r="K5" s="31">
        <v>76.90886257624686</v>
      </c>
      <c r="L5" s="31">
        <v>17.167204879799066</v>
      </c>
      <c r="M5" s="31">
        <v>99.27879440258342</v>
      </c>
      <c r="N5" s="31">
        <v>75.26910656620021</v>
      </c>
    </row>
    <row r="6" spans="1:14" ht="12.75">
      <c r="A6" t="s">
        <v>155</v>
      </c>
      <c r="B6" s="4">
        <v>1</v>
      </c>
      <c r="C6" s="36">
        <v>0.7330516259415762</v>
      </c>
      <c r="D6" s="39">
        <v>44409.63623002021</v>
      </c>
      <c r="E6" s="36">
        <v>10.988425500643029</v>
      </c>
      <c r="F6" s="36">
        <v>1.6792210178210547</v>
      </c>
      <c r="G6" s="36">
        <v>90.79184273378651</v>
      </c>
      <c r="H6" s="36">
        <v>26.799559066691163</v>
      </c>
      <c r="I6" s="39">
        <v>32180.18004776777</v>
      </c>
      <c r="J6" s="39">
        <v>506.1840896564395</v>
      </c>
      <c r="K6" s="31">
        <v>76.2869740951681</v>
      </c>
      <c r="L6" s="31">
        <v>16.99430461142752</v>
      </c>
      <c r="M6" s="31">
        <v>94.47179864045562</v>
      </c>
      <c r="N6" s="31">
        <v>76.58827852287342</v>
      </c>
    </row>
    <row r="7" spans="2:14" ht="12.75">
      <c r="B7" s="4">
        <v>2</v>
      </c>
      <c r="C7" s="36">
        <v>0.7318827549001978</v>
      </c>
      <c r="D7" s="39">
        <v>47289.15303003057</v>
      </c>
      <c r="E7" s="36">
        <v>10.160043157705449</v>
      </c>
      <c r="F7" s="36">
        <v>1.693939938859917</v>
      </c>
      <c r="G7" s="36">
        <v>94.2420427980579</v>
      </c>
      <c r="H7" s="36">
        <v>27.335011688545226</v>
      </c>
      <c r="I7" s="39">
        <v>31915.175328178382</v>
      </c>
      <c r="J7" s="39">
        <v>500.5178924653839</v>
      </c>
      <c r="K7" s="31">
        <v>75.74357130012586</v>
      </c>
      <c r="L7" s="31">
        <v>17.20553857219924</v>
      </c>
      <c r="M7" s="31">
        <v>100.65995324581908</v>
      </c>
      <c r="N7" s="31">
        <v>73.68279086495234</v>
      </c>
    </row>
    <row r="8" spans="1:14" ht="12.75">
      <c r="A8" t="s">
        <v>156</v>
      </c>
      <c r="B8" s="4">
        <v>1</v>
      </c>
      <c r="C8" s="36">
        <v>0.841878035617917</v>
      </c>
      <c r="D8" s="39">
        <v>44725.97229717576</v>
      </c>
      <c r="E8" s="36">
        <v>11.057744198596872</v>
      </c>
      <c r="F8" s="36">
        <v>1.6279906457996047</v>
      </c>
      <c r="G8" s="36">
        <v>90.62781075733047</v>
      </c>
      <c r="H8" s="36">
        <v>27.09660010793308</v>
      </c>
      <c r="I8" s="39">
        <v>31584.812016549742</v>
      </c>
      <c r="J8" s="39">
        <v>496.37524734664515</v>
      </c>
      <c r="K8" s="31">
        <v>74.97391617197337</v>
      </c>
      <c r="L8" s="31">
        <v>17.470768123763268</v>
      </c>
      <c r="M8" s="31">
        <v>96.82496851951791</v>
      </c>
      <c r="N8" s="31">
        <v>73.24878575283326</v>
      </c>
    </row>
    <row r="9" spans="2:14" ht="12.75">
      <c r="B9" s="4">
        <v>2</v>
      </c>
      <c r="C9" s="36">
        <v>0.8402710551790901</v>
      </c>
      <c r="D9" s="39">
        <v>45195.27202323331</v>
      </c>
      <c r="E9" s="36">
        <v>9.938044530493709</v>
      </c>
      <c r="F9" s="36">
        <v>1.4966118102613746</v>
      </c>
      <c r="G9" s="36">
        <v>90.5595353339787</v>
      </c>
      <c r="H9" s="36">
        <v>26.04840271055179</v>
      </c>
      <c r="I9" s="39">
        <v>31304.948693126815</v>
      </c>
      <c r="J9" s="39">
        <v>489.6147144240078</v>
      </c>
      <c r="K9" s="31">
        <v>74.16650532429817</v>
      </c>
      <c r="L9" s="31">
        <v>16.315585672797678</v>
      </c>
      <c r="M9" s="31">
        <v>95.05517909002906</v>
      </c>
      <c r="N9" s="31">
        <v>71.77153920619556</v>
      </c>
    </row>
    <row r="10" spans="1:14" ht="12.75">
      <c r="A10" t="s">
        <v>157</v>
      </c>
      <c r="B10" s="4">
        <v>1</v>
      </c>
      <c r="C10" s="36">
        <v>0.7392042240241373</v>
      </c>
      <c r="D10" s="39">
        <v>49453.967565528954</v>
      </c>
      <c r="E10" s="36">
        <v>10.688289647369412</v>
      </c>
      <c r="F10" s="36">
        <v>1.4067508957194041</v>
      </c>
      <c r="G10" s="36">
        <v>94.39562511785783</v>
      </c>
      <c r="H10" s="36">
        <v>26.45672260984349</v>
      </c>
      <c r="I10" s="39">
        <v>32678.242504242884</v>
      </c>
      <c r="J10" s="39">
        <v>511.8687535357345</v>
      </c>
      <c r="K10" s="31">
        <v>74.46351122006412</v>
      </c>
      <c r="L10" s="31">
        <v>17.463699792570242</v>
      </c>
      <c r="M10" s="31">
        <v>100.13200075429005</v>
      </c>
      <c r="N10" s="31">
        <v>77.02432585329059</v>
      </c>
    </row>
    <row r="11" spans="2:14" ht="12.75">
      <c r="B11" s="4">
        <v>2</v>
      </c>
      <c r="C11" s="36">
        <v>0.5581230003554922</v>
      </c>
      <c r="D11" s="39">
        <v>47333.197653750445</v>
      </c>
      <c r="E11" s="36">
        <v>11.516174902239602</v>
      </c>
      <c r="F11" s="36">
        <v>1.3899751155350162</v>
      </c>
      <c r="G11" s="36">
        <v>93.42516885886954</v>
      </c>
      <c r="H11" s="36">
        <v>26.539281905439037</v>
      </c>
      <c r="I11" s="39">
        <v>32400.300391041594</v>
      </c>
      <c r="J11" s="39">
        <v>505.24528972627087</v>
      </c>
      <c r="K11" s="31">
        <v>74.23746889441877</v>
      </c>
      <c r="L11" s="31">
        <v>16.366868112335585</v>
      </c>
      <c r="M11" s="31">
        <v>97.56665481692144</v>
      </c>
      <c r="N11" s="31">
        <v>75.95094205474582</v>
      </c>
    </row>
    <row r="12" spans="1:14" ht="12.75">
      <c r="A12" t="s">
        <v>158</v>
      </c>
      <c r="B12" s="4">
        <v>1</v>
      </c>
      <c r="C12" s="36">
        <v>0.7540263543191802</v>
      </c>
      <c r="D12" s="39">
        <v>45809.01903367496</v>
      </c>
      <c r="E12" s="36">
        <v>10.018301610541728</v>
      </c>
      <c r="F12" s="36">
        <v>1.3305270863836016</v>
      </c>
      <c r="G12" s="36">
        <v>89.5424597364568</v>
      </c>
      <c r="H12" s="36">
        <v>25.17935578330893</v>
      </c>
      <c r="I12" s="39">
        <v>31577.46156661787</v>
      </c>
      <c r="J12" s="39">
        <v>496.10358711566624</v>
      </c>
      <c r="K12" s="31">
        <v>72.22730600292824</v>
      </c>
      <c r="L12" s="31">
        <v>16.409224011713032</v>
      </c>
      <c r="M12" s="31">
        <v>94.97986822840411</v>
      </c>
      <c r="N12" s="31">
        <v>72.04612005856515</v>
      </c>
    </row>
    <row r="13" spans="2:14" ht="12.75">
      <c r="B13" s="4">
        <v>2</v>
      </c>
      <c r="C13" s="36">
        <v>0.8679823721019352</v>
      </c>
      <c r="D13" s="39">
        <v>47495.81337420962</v>
      </c>
      <c r="E13" s="36">
        <v>10.632305039279554</v>
      </c>
      <c r="F13" s="36">
        <v>1.3125119754742287</v>
      </c>
      <c r="G13" s="36">
        <v>92.13259245066104</v>
      </c>
      <c r="H13" s="36">
        <v>26.41885418662579</v>
      </c>
      <c r="I13" s="39">
        <v>32031.69189499904</v>
      </c>
      <c r="J13" s="39">
        <v>501.0749185667751</v>
      </c>
      <c r="K13" s="31">
        <v>72.81854761448552</v>
      </c>
      <c r="L13" s="31">
        <v>16.765663920291242</v>
      </c>
      <c r="M13" s="31">
        <v>96.8748802452577</v>
      </c>
      <c r="N13" s="31">
        <v>73.4163632879862</v>
      </c>
    </row>
    <row r="14" spans="1:14" ht="12.75">
      <c r="A14" t="s">
        <v>159</v>
      </c>
      <c r="B14" s="4">
        <v>1</v>
      </c>
      <c r="C14" s="36">
        <v>0.6856281785647014</v>
      </c>
      <c r="D14" s="39">
        <v>46341.14710868336</v>
      </c>
      <c r="E14" s="36">
        <v>9.425503861367488</v>
      </c>
      <c r="F14" s="36">
        <v>1.3335844791862872</v>
      </c>
      <c r="G14" s="36">
        <v>90.53305707289508</v>
      </c>
      <c r="H14" s="36">
        <v>26.236579393482764</v>
      </c>
      <c r="I14" s="39">
        <v>31727.168958372567</v>
      </c>
      <c r="J14" s="39">
        <v>495.0744019589377</v>
      </c>
      <c r="K14" s="31">
        <v>72.4825767564513</v>
      </c>
      <c r="L14" s="31">
        <v>16.601996609530985</v>
      </c>
      <c r="M14" s="31">
        <v>97.15577321529479</v>
      </c>
      <c r="N14" s="31">
        <v>72.1585986061405</v>
      </c>
    </row>
    <row r="15" spans="2:14" ht="12.75">
      <c r="B15" s="4">
        <v>2</v>
      </c>
      <c r="C15" s="36">
        <v>0.8239984811087907</v>
      </c>
      <c r="D15" s="39">
        <v>45363.94911714449</v>
      </c>
      <c r="E15" s="36">
        <v>9.886083159293715</v>
      </c>
      <c r="F15" s="36">
        <v>1.4011771406872984</v>
      </c>
      <c r="G15" s="36">
        <v>89.96392633377634</v>
      </c>
      <c r="H15" s="36">
        <v>25.870514524397194</v>
      </c>
      <c r="I15" s="39">
        <v>31786.047085627495</v>
      </c>
      <c r="J15" s="39">
        <v>496.7343838997532</v>
      </c>
      <c r="K15" s="31">
        <v>73.28839946838808</v>
      </c>
      <c r="L15" s="31">
        <v>17.18815264856655</v>
      </c>
      <c r="M15" s="31">
        <v>94.63641541674578</v>
      </c>
      <c r="N15" s="31">
        <v>73.07765331308146</v>
      </c>
    </row>
    <row r="16" spans="1:14" ht="12.75">
      <c r="A16" t="s">
        <v>160</v>
      </c>
      <c r="B16" s="4">
        <v>1</v>
      </c>
      <c r="C16" s="36">
        <v>0.7145586549484141</v>
      </c>
      <c r="D16" s="39">
        <v>49350.43370271303</v>
      </c>
      <c r="E16" s="36">
        <v>10.194879633167748</v>
      </c>
      <c r="F16" s="36">
        <v>1.4061902942300344</v>
      </c>
      <c r="G16" s="36">
        <v>94.05235001910584</v>
      </c>
      <c r="H16" s="36">
        <v>28.179212839128777</v>
      </c>
      <c r="I16" s="39">
        <v>32401.662208635847</v>
      </c>
      <c r="J16" s="39">
        <v>507.51623996943067</v>
      </c>
      <c r="K16" s="31">
        <v>74.00458540313336</v>
      </c>
      <c r="L16" s="31">
        <v>17.434084829957968</v>
      </c>
      <c r="M16" s="31">
        <v>102.63087504776463</v>
      </c>
      <c r="N16" s="31">
        <v>74.82422621322124</v>
      </c>
    </row>
    <row r="17" spans="2:14" ht="12.75">
      <c r="B17" s="4">
        <v>2</v>
      </c>
      <c r="C17" s="36">
        <v>0.7696516505562648</v>
      </c>
      <c r="D17" s="39">
        <v>43673.73700528907</v>
      </c>
      <c r="E17" s="36">
        <v>9.750136786430787</v>
      </c>
      <c r="F17" s="36">
        <v>1.3824548604778406</v>
      </c>
      <c r="G17" s="36">
        <v>87.66186394309683</v>
      </c>
      <c r="H17" s="36">
        <v>25.0173262812329</v>
      </c>
      <c r="I17" s="39">
        <v>31283.77895312785</v>
      </c>
      <c r="J17" s="39">
        <v>493.0165967536021</v>
      </c>
      <c r="K17" s="31">
        <v>72.40196972460332</v>
      </c>
      <c r="L17" s="31">
        <v>15.85810687579792</v>
      </c>
      <c r="M17" s="31">
        <v>90.61827466715303</v>
      </c>
      <c r="N17" s="31">
        <v>72.32901696151742</v>
      </c>
    </row>
    <row r="18" spans="1:14" ht="12.75">
      <c r="A18" t="s">
        <v>161</v>
      </c>
      <c r="B18" s="4">
        <v>1</v>
      </c>
      <c r="C18" s="36">
        <v>0.7221350078492934</v>
      </c>
      <c r="D18" s="39">
        <v>49289.06680620967</v>
      </c>
      <c r="E18" s="36">
        <v>8.857491714634572</v>
      </c>
      <c r="F18" s="36">
        <v>1.3710099424385138</v>
      </c>
      <c r="G18" s="36">
        <v>93.8478981336124</v>
      </c>
      <c r="H18" s="36">
        <v>26.76783533926391</v>
      </c>
      <c r="I18" s="39">
        <v>31998.332461189602</v>
      </c>
      <c r="J18" s="39">
        <v>500.8616780045351</v>
      </c>
      <c r="K18" s="31">
        <v>72.90598290598291</v>
      </c>
      <c r="L18" s="31">
        <v>17.292865864294438</v>
      </c>
      <c r="M18" s="31">
        <v>100.76574219431363</v>
      </c>
      <c r="N18" s="31">
        <v>74.84737484737484</v>
      </c>
    </row>
    <row r="19" spans="11:14" ht="12.75">
      <c r="K19" s="31"/>
      <c r="L19" s="31"/>
      <c r="M19" s="31"/>
      <c r="N19" s="31"/>
    </row>
    <row r="20" spans="2:14" ht="12.75">
      <c r="B20" s="48" t="s">
        <v>164</v>
      </c>
      <c r="C20" s="49">
        <v>0.41</v>
      </c>
      <c r="D20" s="50">
        <v>75000</v>
      </c>
      <c r="E20" s="51">
        <v>17.7</v>
      </c>
      <c r="F20" s="49">
        <v>0.38</v>
      </c>
      <c r="G20" s="51">
        <v>130</v>
      </c>
      <c r="H20" s="51">
        <v>34.6</v>
      </c>
      <c r="I20" s="50">
        <v>35000</v>
      </c>
      <c r="J20" s="50">
        <v>538</v>
      </c>
      <c r="K20" s="52">
        <v>88</v>
      </c>
      <c r="L20" s="52">
        <v>18.9</v>
      </c>
      <c r="M20" s="52">
        <v>112</v>
      </c>
      <c r="N20" s="53">
        <v>106</v>
      </c>
    </row>
    <row r="21" spans="2:14" ht="12.75">
      <c r="B21" s="54" t="s">
        <v>18</v>
      </c>
      <c r="C21" s="20">
        <v>0.03</v>
      </c>
      <c r="D21" s="55">
        <v>0.06</v>
      </c>
      <c r="E21" s="56">
        <v>0.8</v>
      </c>
      <c r="F21" s="20">
        <v>0.01</v>
      </c>
      <c r="G21" s="56">
        <v>4</v>
      </c>
      <c r="H21" s="56">
        <v>0.7</v>
      </c>
      <c r="I21" s="55">
        <v>0.11</v>
      </c>
      <c r="J21" s="55">
        <v>17</v>
      </c>
      <c r="K21" s="57">
        <v>5</v>
      </c>
      <c r="L21" s="57">
        <v>0.5</v>
      </c>
      <c r="M21" s="57">
        <v>5</v>
      </c>
      <c r="N21" s="58">
        <v>3</v>
      </c>
    </row>
    <row r="24" spans="3:14" ht="12.75">
      <c r="C24" s="30" t="s">
        <v>163</v>
      </c>
      <c r="D24" s="40"/>
      <c r="E24" s="44"/>
      <c r="F24" s="30"/>
      <c r="G24" s="44"/>
      <c r="H24" s="44"/>
      <c r="I24" s="40"/>
      <c r="J24" s="40"/>
      <c r="K24" s="44"/>
      <c r="L24" s="44"/>
      <c r="M24" s="44"/>
      <c r="N24" s="44"/>
    </row>
    <row r="25" spans="1:14" ht="12.75">
      <c r="A25" s="15" t="s">
        <v>22</v>
      </c>
      <c r="B25" s="15" t="s">
        <v>171</v>
      </c>
      <c r="C25" s="16" t="s">
        <v>23</v>
      </c>
      <c r="D25" s="41" t="s">
        <v>3</v>
      </c>
      <c r="E25" s="45" t="s">
        <v>24</v>
      </c>
      <c r="F25" s="16" t="s">
        <v>25</v>
      </c>
      <c r="G25" s="45" t="s">
        <v>4</v>
      </c>
      <c r="H25" s="45" t="s">
        <v>5</v>
      </c>
      <c r="I25" s="41" t="s">
        <v>6</v>
      </c>
      <c r="J25" s="41" t="s">
        <v>7</v>
      </c>
      <c r="K25" s="45" t="s">
        <v>8</v>
      </c>
      <c r="L25" s="45" t="s">
        <v>9</v>
      </c>
      <c r="M25" s="45" t="s">
        <v>10</v>
      </c>
      <c r="N25" s="45" t="s">
        <v>11</v>
      </c>
    </row>
    <row r="26" spans="1:14" ht="12.75">
      <c r="A26" t="s">
        <v>154</v>
      </c>
      <c r="B26" s="4">
        <v>1</v>
      </c>
      <c r="C26" s="31">
        <f>C4/C20*100</f>
        <v>212.83092065088547</v>
      </c>
      <c r="D26" s="39">
        <f>D4/D20*100</f>
        <v>65.37692194403533</v>
      </c>
      <c r="E26" s="36">
        <f aca="true" t="shared" si="0" ref="E26:N26">E4/E20*100</f>
        <v>57.422846825258155</v>
      </c>
      <c r="F26" s="31">
        <f t="shared" si="0"/>
        <v>440.85729788388494</v>
      </c>
      <c r="G26" s="36">
        <f t="shared" si="0"/>
        <v>74.26362297496318</v>
      </c>
      <c r="H26" s="36">
        <f t="shared" si="0"/>
        <v>78.79340580758851</v>
      </c>
      <c r="I26" s="39">
        <f t="shared" si="0"/>
        <v>92.88611929307807</v>
      </c>
      <c r="J26" s="39">
        <f t="shared" si="0"/>
        <v>94.6815922168507</v>
      </c>
      <c r="K26" s="36">
        <f t="shared" si="0"/>
        <v>87.1246987548534</v>
      </c>
      <c r="L26" s="36">
        <f t="shared" si="0"/>
        <v>91.57958716132502</v>
      </c>
      <c r="M26" s="36">
        <f t="shared" si="0"/>
        <v>92.63721596886178</v>
      </c>
      <c r="N26" s="36">
        <f t="shared" si="0"/>
        <v>71.84886208908775</v>
      </c>
    </row>
    <row r="27" spans="2:14" ht="12.75">
      <c r="B27" s="4">
        <v>2</v>
      </c>
      <c r="C27" s="31">
        <f>C5/C20*100</f>
        <v>227.5372592261983</v>
      </c>
      <c r="D27" s="39">
        <f aca="true" t="shared" si="1" ref="D27:N27">D5/D20*100</f>
        <v>61.6921109915082</v>
      </c>
      <c r="E27" s="36">
        <f t="shared" si="1"/>
        <v>60.6224622389261</v>
      </c>
      <c r="F27" s="31">
        <f t="shared" si="1"/>
        <v>444.7340094045662</v>
      </c>
      <c r="G27" s="36">
        <f t="shared" si="1"/>
        <v>71.8459330407662</v>
      </c>
      <c r="H27" s="36">
        <f t="shared" si="1"/>
        <v>81.00678003364092</v>
      </c>
      <c r="I27" s="39">
        <f t="shared" si="1"/>
        <v>91.56356040801681</v>
      </c>
      <c r="J27" s="39">
        <f t="shared" si="1"/>
        <v>93.45767590632559</v>
      </c>
      <c r="K27" s="36">
        <f t="shared" si="1"/>
        <v>87.39643474573508</v>
      </c>
      <c r="L27" s="36">
        <f t="shared" si="1"/>
        <v>90.83177185078871</v>
      </c>
      <c r="M27" s="36">
        <f t="shared" si="1"/>
        <v>88.64178071659234</v>
      </c>
      <c r="N27" s="36">
        <f t="shared" si="1"/>
        <v>71.00859110018888</v>
      </c>
    </row>
    <row r="28" spans="1:14" ht="12.75">
      <c r="A28" t="s">
        <v>155</v>
      </c>
      <c r="B28" s="4">
        <v>1</v>
      </c>
      <c r="C28" s="31">
        <f>C6/C20*100</f>
        <v>178.79307949794543</v>
      </c>
      <c r="D28" s="39">
        <f aca="true" t="shared" si="2" ref="D28:N28">D6/D20*100</f>
        <v>59.21284830669361</v>
      </c>
      <c r="E28" s="36">
        <f t="shared" si="2"/>
        <v>62.081500003632925</v>
      </c>
      <c r="F28" s="31">
        <f t="shared" si="2"/>
        <v>441.900267847646</v>
      </c>
      <c r="G28" s="36">
        <f t="shared" si="2"/>
        <v>69.83987902598963</v>
      </c>
      <c r="H28" s="36">
        <f t="shared" si="2"/>
        <v>77.45537302511897</v>
      </c>
      <c r="I28" s="39">
        <f t="shared" si="2"/>
        <v>91.94337156505078</v>
      </c>
      <c r="J28" s="39">
        <f t="shared" si="2"/>
        <v>94.08626201792556</v>
      </c>
      <c r="K28" s="36">
        <f t="shared" si="2"/>
        <v>86.68974328996376</v>
      </c>
      <c r="L28" s="36">
        <f t="shared" si="2"/>
        <v>89.91695561601864</v>
      </c>
      <c r="M28" s="36">
        <f t="shared" si="2"/>
        <v>84.34982021469251</v>
      </c>
      <c r="N28" s="36">
        <f t="shared" si="2"/>
        <v>72.253092946107</v>
      </c>
    </row>
    <row r="29" spans="2:14" ht="12.75">
      <c r="B29" s="4">
        <v>2</v>
      </c>
      <c r="C29" s="31">
        <f>C7/C20*100</f>
        <v>178.50798900004827</v>
      </c>
      <c r="D29" s="39">
        <f aca="true" t="shared" si="3" ref="D29:N29">D7/D20*100</f>
        <v>63.05220404004076</v>
      </c>
      <c r="E29" s="36">
        <f t="shared" si="3"/>
        <v>57.40137377234718</v>
      </c>
      <c r="F29" s="31">
        <f t="shared" si="3"/>
        <v>445.77366812103077</v>
      </c>
      <c r="G29" s="36">
        <f t="shared" si="3"/>
        <v>72.49387907542915</v>
      </c>
      <c r="H29" s="36">
        <f t="shared" si="3"/>
        <v>79.00292395533302</v>
      </c>
      <c r="I29" s="39">
        <f t="shared" si="3"/>
        <v>91.1862152233668</v>
      </c>
      <c r="J29" s="39">
        <f t="shared" si="3"/>
        <v>93.03306551401188</v>
      </c>
      <c r="K29" s="36">
        <f t="shared" si="3"/>
        <v>86.0722401137794</v>
      </c>
      <c r="L29" s="36">
        <f t="shared" si="3"/>
        <v>91.03459562010181</v>
      </c>
      <c r="M29" s="36">
        <f t="shared" si="3"/>
        <v>89.87495825519561</v>
      </c>
      <c r="N29" s="36">
        <f t="shared" si="3"/>
        <v>69.51206685372861</v>
      </c>
    </row>
    <row r="30" spans="1:14" ht="12.75">
      <c r="A30" t="s">
        <v>156</v>
      </c>
      <c r="B30" s="4">
        <v>1</v>
      </c>
      <c r="C30" s="31">
        <f>C8/C20*100</f>
        <v>205.33610624827244</v>
      </c>
      <c r="D30" s="39">
        <f aca="true" t="shared" si="4" ref="D30:N30">D8/D20*100</f>
        <v>59.63462972956768</v>
      </c>
      <c r="E30" s="36">
        <f t="shared" si="4"/>
        <v>62.47313106551905</v>
      </c>
      <c r="F30" s="31">
        <f t="shared" si="4"/>
        <v>428.41859099989597</v>
      </c>
      <c r="G30" s="36">
        <f t="shared" si="4"/>
        <v>69.7137005825619</v>
      </c>
      <c r="H30" s="36">
        <f t="shared" si="4"/>
        <v>78.31387314431527</v>
      </c>
      <c r="I30" s="39">
        <f t="shared" si="4"/>
        <v>90.24232004728498</v>
      </c>
      <c r="J30" s="39">
        <f t="shared" si="4"/>
        <v>92.26305712762921</v>
      </c>
      <c r="K30" s="36">
        <f t="shared" si="4"/>
        <v>85.19763201360611</v>
      </c>
      <c r="L30" s="36">
        <f t="shared" si="4"/>
        <v>92.43792658075803</v>
      </c>
      <c r="M30" s="36">
        <f t="shared" si="4"/>
        <v>86.45086474956956</v>
      </c>
      <c r="N30" s="36">
        <f t="shared" si="4"/>
        <v>69.10262806871062</v>
      </c>
    </row>
    <row r="31" spans="2:14" ht="12.75">
      <c r="B31" s="4">
        <v>2</v>
      </c>
      <c r="C31" s="31">
        <f>C9/C20*100</f>
        <v>204.9441597997781</v>
      </c>
      <c r="D31" s="39">
        <f aca="true" t="shared" si="5" ref="D31:N31">D9/D20*100</f>
        <v>60.26036269764441</v>
      </c>
      <c r="E31" s="36">
        <f t="shared" si="5"/>
        <v>56.14714424007745</v>
      </c>
      <c r="F31" s="31">
        <f t="shared" si="5"/>
        <v>393.8452132266775</v>
      </c>
      <c r="G31" s="36">
        <f t="shared" si="5"/>
        <v>69.66118102613747</v>
      </c>
      <c r="H31" s="36">
        <f t="shared" si="5"/>
        <v>75.28440089754854</v>
      </c>
      <c r="I31" s="39">
        <f t="shared" si="5"/>
        <v>89.4427105517909</v>
      </c>
      <c r="J31" s="39">
        <f t="shared" si="5"/>
        <v>91.00645249516873</v>
      </c>
      <c r="K31" s="36">
        <f t="shared" si="5"/>
        <v>84.28011968670248</v>
      </c>
      <c r="L31" s="36">
        <f t="shared" si="5"/>
        <v>86.32585012062263</v>
      </c>
      <c r="M31" s="36">
        <f t="shared" si="5"/>
        <v>84.87069561609736</v>
      </c>
      <c r="N31" s="36">
        <f t="shared" si="5"/>
        <v>67.70899925112788</v>
      </c>
    </row>
    <row r="32" spans="1:14" ht="12.75">
      <c r="A32" t="s">
        <v>157</v>
      </c>
      <c r="B32" s="4">
        <v>1</v>
      </c>
      <c r="C32" s="31">
        <f>C10/C20*100</f>
        <v>180.29371317661887</v>
      </c>
      <c r="D32" s="39">
        <f aca="true" t="shared" si="6" ref="D32:N32">D10/D20*100</f>
        <v>65.93862342070527</v>
      </c>
      <c r="E32" s="36">
        <f t="shared" si="6"/>
        <v>60.38581721677634</v>
      </c>
      <c r="F32" s="31">
        <f t="shared" si="6"/>
        <v>370.1976041366853</v>
      </c>
      <c r="G32" s="36">
        <f t="shared" si="6"/>
        <v>72.6120193214291</v>
      </c>
      <c r="H32" s="36">
        <f t="shared" si="6"/>
        <v>76.46451621342048</v>
      </c>
      <c r="I32" s="39">
        <f t="shared" si="6"/>
        <v>93.36640715497967</v>
      </c>
      <c r="J32" s="39">
        <f t="shared" si="6"/>
        <v>95.14289099177222</v>
      </c>
      <c r="K32" s="36">
        <f t="shared" si="6"/>
        <v>84.6176263864365</v>
      </c>
      <c r="L32" s="36">
        <f t="shared" si="6"/>
        <v>92.40052800301716</v>
      </c>
      <c r="M32" s="36">
        <f t="shared" si="6"/>
        <v>89.40357210204468</v>
      </c>
      <c r="N32" s="36">
        <f t="shared" si="6"/>
        <v>72.66445835216093</v>
      </c>
    </row>
    <row r="33" spans="2:14" ht="12.75">
      <c r="B33" s="4">
        <v>2</v>
      </c>
      <c r="C33" s="31">
        <f>C11/C20*100</f>
        <v>136.12756106231518</v>
      </c>
      <c r="D33" s="39">
        <f aca="true" t="shared" si="7" ref="D33:N33">D11/D20*100</f>
        <v>63.11093020500059</v>
      </c>
      <c r="E33" s="36">
        <f t="shared" si="7"/>
        <v>65.06313504090171</v>
      </c>
      <c r="F33" s="31">
        <f t="shared" si="7"/>
        <v>365.78292514079374</v>
      </c>
      <c r="G33" s="36">
        <f t="shared" si="7"/>
        <v>71.86551450682272</v>
      </c>
      <c r="H33" s="36">
        <f t="shared" si="7"/>
        <v>76.70312689433247</v>
      </c>
      <c r="I33" s="39">
        <f t="shared" si="7"/>
        <v>92.57228683154742</v>
      </c>
      <c r="J33" s="39">
        <f t="shared" si="7"/>
        <v>93.91176388964143</v>
      </c>
      <c r="K33" s="36">
        <f t="shared" si="7"/>
        <v>84.36076010729406</v>
      </c>
      <c r="L33" s="36">
        <f t="shared" si="7"/>
        <v>86.59718577955337</v>
      </c>
      <c r="M33" s="36">
        <f t="shared" si="7"/>
        <v>87.11308465796557</v>
      </c>
      <c r="N33" s="36">
        <f t="shared" si="7"/>
        <v>71.6518321271187</v>
      </c>
    </row>
    <row r="34" spans="1:14" ht="12.75">
      <c r="A34" t="s">
        <v>158</v>
      </c>
      <c r="B34" s="4">
        <v>1</v>
      </c>
      <c r="C34" s="31">
        <f>C12/C20*100</f>
        <v>183.90886690711713</v>
      </c>
      <c r="D34" s="39">
        <f aca="true" t="shared" si="8" ref="D34:N34">D12/D20*100</f>
        <v>61.07869204489994</v>
      </c>
      <c r="E34" s="36">
        <f t="shared" si="8"/>
        <v>56.60057407085722</v>
      </c>
      <c r="F34" s="31">
        <f t="shared" si="8"/>
        <v>350.138706943053</v>
      </c>
      <c r="G34" s="36">
        <f t="shared" si="8"/>
        <v>68.87881518188985</v>
      </c>
      <c r="H34" s="36">
        <f t="shared" si="8"/>
        <v>72.77270457603737</v>
      </c>
      <c r="I34" s="39">
        <f t="shared" si="8"/>
        <v>90.22131876176533</v>
      </c>
      <c r="J34" s="39">
        <f t="shared" si="8"/>
        <v>92.21256266090451</v>
      </c>
      <c r="K34" s="36">
        <f t="shared" si="8"/>
        <v>82.07648409423665</v>
      </c>
      <c r="L34" s="36">
        <f t="shared" si="8"/>
        <v>86.82129106726472</v>
      </c>
      <c r="M34" s="36">
        <f t="shared" si="8"/>
        <v>84.80345377536082</v>
      </c>
      <c r="N34" s="36">
        <f t="shared" si="8"/>
        <v>67.9680377910992</v>
      </c>
    </row>
    <row r="35" spans="2:14" ht="12.75">
      <c r="B35" s="4">
        <v>2</v>
      </c>
      <c r="C35" s="31">
        <f>C13/C20*100</f>
        <v>211.70301758583787</v>
      </c>
      <c r="D35" s="39">
        <f aca="true" t="shared" si="9" ref="D35:N35">D13/D20*100</f>
        <v>63.327751165612824</v>
      </c>
      <c r="E35" s="36">
        <f t="shared" si="9"/>
        <v>60.06951999592969</v>
      </c>
      <c r="F35" s="31">
        <f t="shared" si="9"/>
        <v>345.3978882826918</v>
      </c>
      <c r="G35" s="36">
        <f t="shared" si="9"/>
        <v>70.87122496204695</v>
      </c>
      <c r="H35" s="36">
        <f t="shared" si="9"/>
        <v>76.35506990354274</v>
      </c>
      <c r="I35" s="39">
        <f t="shared" si="9"/>
        <v>91.51911969999725</v>
      </c>
      <c r="J35" s="39">
        <f t="shared" si="9"/>
        <v>93.1366019640846</v>
      </c>
      <c r="K35" s="36">
        <f t="shared" si="9"/>
        <v>82.74834956191538</v>
      </c>
      <c r="L35" s="36">
        <f t="shared" si="9"/>
        <v>88.70721650947748</v>
      </c>
      <c r="M35" s="36">
        <f t="shared" si="9"/>
        <v>86.49542879040865</v>
      </c>
      <c r="N35" s="36">
        <f t="shared" si="9"/>
        <v>69.26072008300585</v>
      </c>
    </row>
    <row r="36" spans="1:14" ht="12.75">
      <c r="A36" t="s">
        <v>159</v>
      </c>
      <c r="B36" s="4">
        <v>1</v>
      </c>
      <c r="C36" s="31">
        <f>C14/C20*100</f>
        <v>167.22638501578083</v>
      </c>
      <c r="D36" s="39">
        <f aca="true" t="shared" si="10" ref="D36:N36">D14/D20*100</f>
        <v>61.78819614491115</v>
      </c>
      <c r="E36" s="36">
        <f t="shared" si="10"/>
        <v>53.25143424501406</v>
      </c>
      <c r="F36" s="31">
        <f t="shared" si="10"/>
        <v>350.94328399639136</v>
      </c>
      <c r="G36" s="36">
        <f t="shared" si="10"/>
        <v>69.64081313299621</v>
      </c>
      <c r="H36" s="36">
        <f t="shared" si="10"/>
        <v>75.82826414301377</v>
      </c>
      <c r="I36" s="39">
        <f t="shared" si="10"/>
        <v>90.64905416677877</v>
      </c>
      <c r="J36" s="39">
        <f t="shared" si="10"/>
        <v>92.02126430463527</v>
      </c>
      <c r="K36" s="36">
        <f t="shared" si="10"/>
        <v>82.36656449596738</v>
      </c>
      <c r="L36" s="36">
        <f t="shared" si="10"/>
        <v>87.84125190228035</v>
      </c>
      <c r="M36" s="36">
        <f t="shared" si="10"/>
        <v>86.74622608508463</v>
      </c>
      <c r="N36" s="36">
        <f t="shared" si="10"/>
        <v>68.07414962843443</v>
      </c>
    </row>
    <row r="37" spans="2:14" ht="12.75">
      <c r="B37" s="4">
        <v>2</v>
      </c>
      <c r="C37" s="31">
        <f>C15/C20*100</f>
        <v>200.97523929482702</v>
      </c>
      <c r="D37" s="39">
        <f aca="true" t="shared" si="11" ref="D37:N37">D15/D20*100</f>
        <v>60.485265489525986</v>
      </c>
      <c r="E37" s="36">
        <f t="shared" si="11"/>
        <v>55.85357717115094</v>
      </c>
      <c r="F37" s="31">
        <f t="shared" si="11"/>
        <v>368.73082649665747</v>
      </c>
      <c r="G37" s="36">
        <f t="shared" si="11"/>
        <v>69.20302025675103</v>
      </c>
      <c r="H37" s="36">
        <f t="shared" si="11"/>
        <v>74.7702731918994</v>
      </c>
      <c r="I37" s="39">
        <f t="shared" si="11"/>
        <v>90.81727738750713</v>
      </c>
      <c r="J37" s="39">
        <f t="shared" si="11"/>
        <v>92.32981113378312</v>
      </c>
      <c r="K37" s="36">
        <f t="shared" si="11"/>
        <v>83.28227212316827</v>
      </c>
      <c r="L37" s="36">
        <f t="shared" si="11"/>
        <v>90.94260660617223</v>
      </c>
      <c r="M37" s="36">
        <f t="shared" si="11"/>
        <v>84.49679947923731</v>
      </c>
      <c r="N37" s="36">
        <f t="shared" si="11"/>
        <v>68.94118237083157</v>
      </c>
    </row>
    <row r="38" spans="1:14" ht="12.75">
      <c r="A38" t="s">
        <v>160</v>
      </c>
      <c r="B38" s="4">
        <v>1</v>
      </c>
      <c r="C38" s="31">
        <f>C16/C20*100</f>
        <v>174.28259876790588</v>
      </c>
      <c r="D38" s="39">
        <f aca="true" t="shared" si="12" ref="D38:N38">D16/D20*100</f>
        <v>65.80057827028403</v>
      </c>
      <c r="E38" s="36">
        <f t="shared" si="12"/>
        <v>57.598190017896876</v>
      </c>
      <c r="F38" s="31">
        <f t="shared" si="12"/>
        <v>370.0500774289564</v>
      </c>
      <c r="G38" s="36">
        <f t="shared" si="12"/>
        <v>72.34796155315834</v>
      </c>
      <c r="H38" s="36">
        <f t="shared" si="12"/>
        <v>81.44281167378259</v>
      </c>
      <c r="I38" s="39">
        <f t="shared" si="12"/>
        <v>92.57617773895956</v>
      </c>
      <c r="J38" s="39">
        <f t="shared" si="12"/>
        <v>94.33387360026593</v>
      </c>
      <c r="K38" s="36">
        <f t="shared" si="12"/>
        <v>84.09611977628792</v>
      </c>
      <c r="L38" s="36">
        <f t="shared" si="12"/>
        <v>92.24383507914268</v>
      </c>
      <c r="M38" s="36">
        <f t="shared" si="12"/>
        <v>91.63470986407557</v>
      </c>
      <c r="N38" s="36">
        <f t="shared" si="12"/>
        <v>70.5888926539823</v>
      </c>
    </row>
    <row r="39" spans="2:14" ht="12.75">
      <c r="B39" s="4">
        <v>2</v>
      </c>
      <c r="C39" s="31">
        <f>C17/C20*100</f>
        <v>187.71991476982072</v>
      </c>
      <c r="D39" s="39">
        <f aca="true" t="shared" si="13" ref="D39:N39">D17/D20*100</f>
        <v>58.23164934038543</v>
      </c>
      <c r="E39" s="36">
        <f t="shared" si="13"/>
        <v>55.08551856740558</v>
      </c>
      <c r="F39" s="31">
        <f t="shared" si="13"/>
        <v>363.80391065206334</v>
      </c>
      <c r="G39" s="36">
        <f t="shared" si="13"/>
        <v>67.43220303315141</v>
      </c>
      <c r="H39" s="36">
        <f t="shared" si="13"/>
        <v>72.30441121743613</v>
      </c>
      <c r="I39" s="39">
        <f t="shared" si="13"/>
        <v>89.38222558036529</v>
      </c>
      <c r="J39" s="39">
        <f t="shared" si="13"/>
        <v>91.63877263078105</v>
      </c>
      <c r="K39" s="36">
        <f t="shared" si="13"/>
        <v>82.27496559614013</v>
      </c>
      <c r="L39" s="36">
        <f t="shared" si="13"/>
        <v>83.90532738517419</v>
      </c>
      <c r="M39" s="36">
        <f t="shared" si="13"/>
        <v>80.90917380995806</v>
      </c>
      <c r="N39" s="36">
        <f t="shared" si="13"/>
        <v>68.23492166180888</v>
      </c>
    </row>
    <row r="40" spans="1:14" ht="12.75">
      <c r="A40" t="s">
        <v>161</v>
      </c>
      <c r="B40" s="4">
        <v>1</v>
      </c>
      <c r="C40" s="31">
        <f>C18/C20*100</f>
        <v>176.13048971933986</v>
      </c>
      <c r="D40" s="39">
        <f aca="true" t="shared" si="14" ref="D40:N40">D18/D20*100</f>
        <v>65.7187557416129</v>
      </c>
      <c r="E40" s="36">
        <f t="shared" si="14"/>
        <v>50.04232607138176</v>
      </c>
      <c r="F40" s="31">
        <f t="shared" si="14"/>
        <v>360.79209011539837</v>
      </c>
      <c r="G40" s="36">
        <f t="shared" si="14"/>
        <v>72.19069087200954</v>
      </c>
      <c r="H40" s="36">
        <f t="shared" si="14"/>
        <v>77.3636859516298</v>
      </c>
      <c r="I40" s="39">
        <f t="shared" si="14"/>
        <v>91.4238070319703</v>
      </c>
      <c r="J40" s="39">
        <f t="shared" si="14"/>
        <v>93.09696617184667</v>
      </c>
      <c r="K40" s="36">
        <f t="shared" si="14"/>
        <v>82.84770784770785</v>
      </c>
      <c r="L40" s="36">
        <f t="shared" si="14"/>
        <v>91.49664478462665</v>
      </c>
      <c r="M40" s="36">
        <f t="shared" si="14"/>
        <v>89.9694126734943</v>
      </c>
      <c r="N40" s="36">
        <f t="shared" si="14"/>
        <v>70.61073098808947</v>
      </c>
    </row>
    <row r="42" spans="2:14" ht="12.75">
      <c r="B42" s="48" t="s">
        <v>132</v>
      </c>
      <c r="C42" s="59">
        <f>AVERAGE(C26:C40)</f>
        <v>188.42115338151277</v>
      </c>
      <c r="D42" s="60">
        <f aca="true" t="shared" si="15" ref="D42:N42">AVERAGE(D26:D40)</f>
        <v>62.31396796882854</v>
      </c>
      <c r="E42" s="61">
        <f t="shared" si="15"/>
        <v>58.006570036205</v>
      </c>
      <c r="F42" s="59">
        <f t="shared" si="15"/>
        <v>389.42442404509285</v>
      </c>
      <c r="G42" s="61">
        <f t="shared" si="15"/>
        <v>70.85736390307352</v>
      </c>
      <c r="H42" s="61">
        <f t="shared" si="15"/>
        <v>76.92410804190932</v>
      </c>
      <c r="I42" s="60">
        <f t="shared" si="15"/>
        <v>91.3194647628306</v>
      </c>
      <c r="J42" s="60">
        <f t="shared" si="15"/>
        <v>93.09017417504174</v>
      </c>
      <c r="K42" s="61">
        <f t="shared" si="15"/>
        <v>84.36211457291962</v>
      </c>
      <c r="L42" s="61">
        <f t="shared" si="15"/>
        <v>89.53883827108822</v>
      </c>
      <c r="M42" s="61">
        <f t="shared" si="15"/>
        <v>87.22647978390926</v>
      </c>
      <c r="N42" s="62">
        <f t="shared" si="15"/>
        <v>69.96194439769879</v>
      </c>
    </row>
    <row r="43" spans="2:14" ht="12.75">
      <c r="B43" s="54" t="s">
        <v>165</v>
      </c>
      <c r="C43" s="63">
        <f>STDEV(C26:C40)</f>
        <v>22.67370668469921</v>
      </c>
      <c r="D43" s="64">
        <f aca="true" t="shared" si="16" ref="D43:N43">STDEV(D26:D40)</f>
        <v>2.5591343552362456</v>
      </c>
      <c r="E43" s="65">
        <f t="shared" si="16"/>
        <v>3.860294953633153</v>
      </c>
      <c r="F43" s="63">
        <f t="shared" si="16"/>
        <v>39.046158435865614</v>
      </c>
      <c r="G43" s="65">
        <f t="shared" si="16"/>
        <v>1.8320635267516407</v>
      </c>
      <c r="H43" s="65">
        <f t="shared" si="16"/>
        <v>2.6049086937847665</v>
      </c>
      <c r="I43" s="64">
        <f t="shared" si="16"/>
        <v>1.2145995037374224</v>
      </c>
      <c r="J43" s="64">
        <f t="shared" si="16"/>
        <v>1.186961142205842</v>
      </c>
      <c r="K43" s="65">
        <f t="shared" si="16"/>
        <v>1.8057141759665167</v>
      </c>
      <c r="L43" s="65">
        <f t="shared" si="16"/>
        <v>2.6672976022909802</v>
      </c>
      <c r="M43" s="65">
        <f t="shared" si="16"/>
        <v>3.144433349422686</v>
      </c>
      <c r="N43" s="66">
        <f t="shared" si="16"/>
        <v>1.6679942350907966</v>
      </c>
    </row>
    <row r="44" spans="2:14" ht="12.75">
      <c r="B44" s="37"/>
      <c r="C44" s="32"/>
      <c r="D44" s="42"/>
      <c r="E44" s="46"/>
      <c r="F44" s="32"/>
      <c r="G44" s="46"/>
      <c r="H44" s="46"/>
      <c r="I44" s="42"/>
      <c r="J44" s="42"/>
      <c r="K44" s="46"/>
      <c r="L44" s="46"/>
      <c r="M44" s="46"/>
      <c r="N44" s="46"/>
    </row>
    <row r="45" spans="2:14" ht="12.75">
      <c r="B45" s="37"/>
      <c r="C45" s="32"/>
      <c r="D45" s="42"/>
      <c r="E45" s="46"/>
      <c r="F45" s="32"/>
      <c r="G45" s="46"/>
      <c r="H45" s="46"/>
      <c r="I45" s="42"/>
      <c r="J45" s="42"/>
      <c r="K45" s="46"/>
      <c r="L45" s="46"/>
      <c r="M45" s="46"/>
      <c r="N45" s="46"/>
    </row>
    <row r="46" spans="3:14" ht="12.75">
      <c r="C46" s="16" t="s">
        <v>23</v>
      </c>
      <c r="D46" s="41" t="s">
        <v>3</v>
      </c>
      <c r="E46" s="45" t="s">
        <v>24</v>
      </c>
      <c r="F46" s="16" t="s">
        <v>25</v>
      </c>
      <c r="G46" s="45" t="s">
        <v>4</v>
      </c>
      <c r="H46" s="45" t="s">
        <v>5</v>
      </c>
      <c r="I46" s="41" t="s">
        <v>6</v>
      </c>
      <c r="J46" s="41" t="s">
        <v>7</v>
      </c>
      <c r="K46" s="45" t="s">
        <v>8</v>
      </c>
      <c r="L46" s="45" t="s">
        <v>9</v>
      </c>
      <c r="M46" s="45" t="s">
        <v>10</v>
      </c>
      <c r="N46" s="45" t="s">
        <v>11</v>
      </c>
    </row>
    <row r="47" spans="1:14" ht="12.75">
      <c r="A47" s="35">
        <v>37257</v>
      </c>
      <c r="B47" s="4" t="s">
        <v>167</v>
      </c>
      <c r="C47" s="36">
        <v>0.2700475435816165</v>
      </c>
      <c r="D47" s="39">
        <v>4867.674620783338</v>
      </c>
      <c r="E47" s="36">
        <v>3.3965134706814575</v>
      </c>
      <c r="F47" s="36">
        <v>0.5851935702965814</v>
      </c>
      <c r="G47" s="36">
        <v>6.448811410459588</v>
      </c>
      <c r="H47" s="36">
        <v>13.30731265564863</v>
      </c>
      <c r="I47" s="39">
        <v>2952.9527733755945</v>
      </c>
      <c r="J47" s="39">
        <v>339.50762961285943</v>
      </c>
      <c r="K47" s="36">
        <v>17.6038940457324</v>
      </c>
      <c r="L47" s="36">
        <v>4.757618292959022</v>
      </c>
      <c r="M47" s="36">
        <v>16.832329635499207</v>
      </c>
      <c r="N47" s="36">
        <v>16.094181571202174</v>
      </c>
    </row>
    <row r="48" spans="2:14" ht="12.75">
      <c r="B48" s="4" t="s">
        <v>168</v>
      </c>
      <c r="C48" s="36">
        <v>0.19619398403928792</v>
      </c>
      <c r="D48" s="39">
        <v>3359.450705954573</v>
      </c>
      <c r="E48" s="36">
        <v>2.4798035604665434</v>
      </c>
      <c r="F48" s="36">
        <v>0.4098219766728054</v>
      </c>
      <c r="G48" s="36">
        <v>4.222713321055863</v>
      </c>
      <c r="H48" s="36">
        <v>9.033026396562308</v>
      </c>
      <c r="I48" s="39">
        <v>2101.09883364027</v>
      </c>
      <c r="J48" s="39">
        <v>234.06678944137508</v>
      </c>
      <c r="K48" s="36">
        <v>12.571639042357274</v>
      </c>
      <c r="L48" s="36">
        <v>3.2272559852670346</v>
      </c>
      <c r="M48" s="36">
        <v>11.630448127685696</v>
      </c>
      <c r="N48" s="36">
        <v>11.212523020257825</v>
      </c>
    </row>
    <row r="49" spans="2:14" ht="12.75">
      <c r="B49" s="4" t="s">
        <v>169</v>
      </c>
      <c r="C49" s="36">
        <v>0.17437335670464507</v>
      </c>
      <c r="D49" s="39">
        <v>3189.0104119193693</v>
      </c>
      <c r="E49" s="36">
        <v>2.2660122699386505</v>
      </c>
      <c r="F49" s="36">
        <v>0.3939702015775636</v>
      </c>
      <c r="G49" s="36">
        <v>4.171288343558282</v>
      </c>
      <c r="H49" s="36">
        <v>8.685223488168273</v>
      </c>
      <c r="I49" s="39">
        <v>1997.7772480280455</v>
      </c>
      <c r="J49" s="39">
        <v>222.92718667835234</v>
      </c>
      <c r="K49" s="36">
        <v>11.904084136722174</v>
      </c>
      <c r="L49" s="36">
        <v>3.138089395267309</v>
      </c>
      <c r="M49" s="36">
        <v>11.060192813321647</v>
      </c>
      <c r="N49" s="36">
        <v>11.339526730937775</v>
      </c>
    </row>
    <row r="51" spans="2:14" ht="12.75">
      <c r="B51" s="4" t="s">
        <v>164</v>
      </c>
      <c r="C51">
        <v>0.41</v>
      </c>
      <c r="D51" s="39">
        <v>75000</v>
      </c>
      <c r="E51" s="36">
        <v>17.7</v>
      </c>
      <c r="F51">
        <v>0.38</v>
      </c>
      <c r="G51" s="36">
        <v>130</v>
      </c>
      <c r="H51" s="36">
        <v>34.6</v>
      </c>
      <c r="I51" s="39">
        <v>35000</v>
      </c>
      <c r="J51" s="39">
        <v>538</v>
      </c>
      <c r="K51" s="36">
        <v>88</v>
      </c>
      <c r="L51" s="36">
        <v>18.9</v>
      </c>
      <c r="M51" s="36">
        <v>112</v>
      </c>
      <c r="N51" s="36">
        <v>106</v>
      </c>
    </row>
    <row r="52" spans="2:14" ht="12.75">
      <c r="B52" s="4" t="s">
        <v>18</v>
      </c>
      <c r="C52">
        <v>0.03</v>
      </c>
      <c r="D52" s="36">
        <v>0.06</v>
      </c>
      <c r="E52" s="36">
        <v>0.8</v>
      </c>
      <c r="F52">
        <v>0.01</v>
      </c>
      <c r="G52" s="36">
        <v>4</v>
      </c>
      <c r="H52" s="36">
        <v>0.7</v>
      </c>
      <c r="I52" s="39">
        <v>0.11</v>
      </c>
      <c r="J52" s="39">
        <v>17</v>
      </c>
      <c r="K52" s="36">
        <v>5</v>
      </c>
      <c r="L52" s="36">
        <v>0.5</v>
      </c>
      <c r="M52" s="36">
        <v>5</v>
      </c>
      <c r="N52" s="36">
        <v>3</v>
      </c>
    </row>
    <row r="54" spans="2:14" ht="12.75">
      <c r="B54" s="37" t="s">
        <v>170</v>
      </c>
      <c r="C54" s="39">
        <f>C47/C51*100</f>
        <v>65.86525453210157</v>
      </c>
      <c r="D54" s="39">
        <f aca="true" t="shared" si="17" ref="D54:N54">D47/D51*100</f>
        <v>6.490232827711116</v>
      </c>
      <c r="E54" s="39">
        <f t="shared" si="17"/>
        <v>19.189341642268122</v>
      </c>
      <c r="F54" s="39">
        <f t="shared" si="17"/>
        <v>153.99830797278457</v>
      </c>
      <c r="G54" s="39">
        <f t="shared" si="17"/>
        <v>4.960624161891991</v>
      </c>
      <c r="H54" s="39">
        <f t="shared" si="17"/>
        <v>38.46044120129662</v>
      </c>
      <c r="I54" s="39">
        <f t="shared" si="17"/>
        <v>8.43700792393027</v>
      </c>
      <c r="J54" s="39">
        <f t="shared" si="17"/>
        <v>63.10550736298502</v>
      </c>
      <c r="K54" s="39">
        <f t="shared" si="17"/>
        <v>20.004425051968635</v>
      </c>
      <c r="L54" s="39">
        <f t="shared" si="17"/>
        <v>25.172583560629754</v>
      </c>
      <c r="M54" s="39">
        <f t="shared" si="17"/>
        <v>15.028865745981435</v>
      </c>
      <c r="N54" s="39">
        <f t="shared" si="17"/>
        <v>15.183190161511483</v>
      </c>
    </row>
    <row r="55" spans="3:14" ht="12.75">
      <c r="C55" s="39">
        <f>C48/C51*100</f>
        <v>47.85219122909462</v>
      </c>
      <c r="D55" s="39">
        <f aca="true" t="shared" si="18" ref="D55:N55">D48/D51*100</f>
        <v>4.4792676079394305</v>
      </c>
      <c r="E55" s="39">
        <f t="shared" si="18"/>
        <v>14.010189607155613</v>
      </c>
      <c r="F55" s="39">
        <f t="shared" si="18"/>
        <v>107.84788859810668</v>
      </c>
      <c r="G55" s="39">
        <f t="shared" si="18"/>
        <v>3.248241016196818</v>
      </c>
      <c r="H55" s="39">
        <f t="shared" si="18"/>
        <v>26.107012706827476</v>
      </c>
      <c r="I55" s="39">
        <f t="shared" si="18"/>
        <v>6.003139524686486</v>
      </c>
      <c r="J55" s="39">
        <f t="shared" si="18"/>
        <v>43.5068381861292</v>
      </c>
      <c r="K55" s="39">
        <f t="shared" si="18"/>
        <v>14.285953457224176</v>
      </c>
      <c r="L55" s="39">
        <f t="shared" si="18"/>
        <v>17.075428493476373</v>
      </c>
      <c r="M55" s="39">
        <f t="shared" si="18"/>
        <v>10.384328685433657</v>
      </c>
      <c r="N55" s="39">
        <f t="shared" si="18"/>
        <v>10.577851905903609</v>
      </c>
    </row>
    <row r="56" spans="3:14" ht="12.75">
      <c r="C56" s="39">
        <f>C49/C51*100</f>
        <v>42.53008700113295</v>
      </c>
      <c r="D56" s="39">
        <f aca="true" t="shared" si="19" ref="D56:N56">D49/D51*100</f>
        <v>4.252013882559159</v>
      </c>
      <c r="E56" s="39">
        <f t="shared" si="19"/>
        <v>12.802329208692942</v>
      </c>
      <c r="F56" s="39">
        <f t="shared" si="19"/>
        <v>103.67636883620095</v>
      </c>
      <c r="G56" s="39">
        <f t="shared" si="19"/>
        <v>3.208683341198679</v>
      </c>
      <c r="H56" s="39">
        <f t="shared" si="19"/>
        <v>25.101801988925644</v>
      </c>
      <c r="I56" s="39">
        <f t="shared" si="19"/>
        <v>5.707934994365845</v>
      </c>
      <c r="J56" s="39">
        <f t="shared" si="19"/>
        <v>41.43628005173836</v>
      </c>
      <c r="K56" s="39">
        <f t="shared" si="19"/>
        <v>13.52736833718429</v>
      </c>
      <c r="L56" s="39">
        <f t="shared" si="19"/>
        <v>16.603647594006926</v>
      </c>
      <c r="M56" s="39">
        <f t="shared" si="19"/>
        <v>9.87517215475147</v>
      </c>
      <c r="N56" s="39">
        <f t="shared" si="19"/>
        <v>10.697666727299788</v>
      </c>
    </row>
    <row r="58" spans="2:14" ht="12.75">
      <c r="B58" s="37" t="s">
        <v>132</v>
      </c>
      <c r="C58" s="38">
        <f>AVERAGE(C54:C56)</f>
        <v>52.08251092077638</v>
      </c>
      <c r="D58" s="43">
        <f aca="true" t="shared" si="20" ref="D58:N58">AVERAGE(D54:D56)</f>
        <v>5.0738381060699025</v>
      </c>
      <c r="E58" s="47">
        <f t="shared" si="20"/>
        <v>15.333953486038894</v>
      </c>
      <c r="F58" s="38">
        <f t="shared" si="20"/>
        <v>121.8408551356974</v>
      </c>
      <c r="G58" s="47">
        <f t="shared" si="20"/>
        <v>3.8058495064291624</v>
      </c>
      <c r="H58" s="47">
        <f t="shared" si="20"/>
        <v>29.889751965683246</v>
      </c>
      <c r="I58" s="43">
        <f t="shared" si="20"/>
        <v>6.7160274809941995</v>
      </c>
      <c r="J58" s="43">
        <f t="shared" si="20"/>
        <v>49.34954186695086</v>
      </c>
      <c r="K58" s="47">
        <f t="shared" si="20"/>
        <v>15.939248948792368</v>
      </c>
      <c r="L58" s="47">
        <f t="shared" si="20"/>
        <v>19.61721988270435</v>
      </c>
      <c r="M58" s="47">
        <f t="shared" si="20"/>
        <v>11.76278886205552</v>
      </c>
      <c r="N58" s="47">
        <f t="shared" si="20"/>
        <v>12.152902931571626</v>
      </c>
    </row>
    <row r="59" spans="2:14" ht="12.75">
      <c r="B59" s="37" t="s">
        <v>165</v>
      </c>
      <c r="C59" s="38">
        <f>STDEV(C54:C56)</f>
        <v>12.229236053203222</v>
      </c>
      <c r="D59" s="43">
        <f aca="true" t="shared" si="21" ref="D59:N59">STDEV(D54:D56)</f>
        <v>1.2318853719176195</v>
      </c>
      <c r="E59" s="47">
        <f t="shared" si="21"/>
        <v>3.393043628062856</v>
      </c>
      <c r="F59" s="38">
        <f t="shared" si="21"/>
        <v>27.927168206033755</v>
      </c>
      <c r="G59" s="47">
        <f t="shared" si="21"/>
        <v>1.0002597568068434</v>
      </c>
      <c r="H59" s="47">
        <f t="shared" si="21"/>
        <v>7.43943194248999</v>
      </c>
      <c r="I59" s="43">
        <f t="shared" si="21"/>
        <v>1.4977038066342807</v>
      </c>
      <c r="J59" s="43">
        <f t="shared" si="21"/>
        <v>11.957915486949846</v>
      </c>
      <c r="K59" s="47">
        <f t="shared" si="21"/>
        <v>3.5409187237866626</v>
      </c>
      <c r="L59" s="47">
        <f t="shared" si="21"/>
        <v>4.816865526437873</v>
      </c>
      <c r="M59" s="47">
        <f t="shared" si="21"/>
        <v>2.839939040185637</v>
      </c>
      <c r="N59" s="47">
        <f t="shared" si="21"/>
        <v>2.6249894132756038</v>
      </c>
    </row>
  </sheetData>
  <printOptions/>
  <pageMargins left="0.75" right="0.75" top="1" bottom="1" header="0.5" footer="0.5"/>
  <pageSetup horizontalDpi="600" verticalDpi="600" orientation="landscape" scale="84" r:id="rId1"/>
  <rowBreaks count="1" manualBreakCount="1">
    <brk id="4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12"/>
  <sheetViews>
    <sheetView workbookViewId="0" topLeftCell="A1">
      <pane xSplit="1" ySplit="4" topLeftCell="C8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03" sqref="L103"/>
    </sheetView>
  </sheetViews>
  <sheetFormatPr defaultColWidth="9.140625" defaultRowHeight="12.75"/>
  <cols>
    <col min="1" max="1" width="17.8515625" style="0" customWidth="1"/>
    <col min="2" max="2" width="9.421875" style="0" bestFit="1" customWidth="1"/>
    <col min="3" max="3" width="9.28125" style="0" bestFit="1" customWidth="1"/>
    <col min="4" max="4" width="9.8515625" style="0" bestFit="1" customWidth="1"/>
    <col min="5" max="6" width="10.57421875" style="0" bestFit="1" customWidth="1"/>
    <col min="7" max="7" width="9.421875" style="0" bestFit="1" customWidth="1"/>
    <col min="8" max="10" width="10.57421875" style="0" bestFit="1" customWidth="1"/>
    <col min="11" max="11" width="9.421875" style="0" bestFit="1" customWidth="1"/>
    <col min="12" max="12" width="10.57421875" style="0" bestFit="1" customWidth="1"/>
    <col min="13" max="13" width="9.8515625" style="0" bestFit="1" customWidth="1"/>
  </cols>
  <sheetData>
    <row r="1" ht="12.75">
      <c r="A1" t="s">
        <v>45</v>
      </c>
    </row>
    <row r="2" ht="12.75">
      <c r="A2" t="s">
        <v>46</v>
      </c>
    </row>
    <row r="4" spans="1:13" s="21" customFormat="1" ht="12.75">
      <c r="A4" s="21" t="s">
        <v>47</v>
      </c>
      <c r="B4" s="21" t="s">
        <v>134</v>
      </c>
      <c r="C4" s="21" t="s">
        <v>135</v>
      </c>
      <c r="D4" s="21" t="s">
        <v>136</v>
      </c>
      <c r="E4" s="21" t="s">
        <v>137</v>
      </c>
      <c r="F4" s="21" t="s">
        <v>138</v>
      </c>
      <c r="G4" s="21" t="s">
        <v>139</v>
      </c>
      <c r="H4" s="21" t="s">
        <v>140</v>
      </c>
      <c r="I4" s="21" t="s">
        <v>141</v>
      </c>
      <c r="J4" s="21" t="s">
        <v>142</v>
      </c>
      <c r="K4" s="21" t="s">
        <v>143</v>
      </c>
      <c r="L4" s="21" t="s">
        <v>144</v>
      </c>
      <c r="M4" s="21" t="s">
        <v>145</v>
      </c>
    </row>
    <row r="5" spans="1:13" ht="12.75">
      <c r="A5" t="s">
        <v>48</v>
      </c>
      <c r="B5">
        <v>-0.04905</v>
      </c>
      <c r="C5">
        <v>0.08454</v>
      </c>
      <c r="D5">
        <v>-0.00231</v>
      </c>
      <c r="E5">
        <v>-0.0999</v>
      </c>
      <c r="F5">
        <v>-0.00817</v>
      </c>
      <c r="G5">
        <v>-0.01247</v>
      </c>
      <c r="H5">
        <v>0.01231</v>
      </c>
      <c r="I5">
        <v>0.00274</v>
      </c>
      <c r="J5">
        <v>-0.14986</v>
      </c>
      <c r="K5">
        <v>0.0037</v>
      </c>
      <c r="L5">
        <v>0.31324</v>
      </c>
      <c r="M5">
        <v>0.03694</v>
      </c>
    </row>
    <row r="6" spans="1:13" ht="12.75">
      <c r="A6" t="s">
        <v>49</v>
      </c>
      <c r="B6">
        <v>11.01165</v>
      </c>
      <c r="C6">
        <v>70.75053</v>
      </c>
      <c r="D6">
        <v>2.67733</v>
      </c>
      <c r="E6">
        <v>19.63586</v>
      </c>
      <c r="F6">
        <v>2.27974</v>
      </c>
      <c r="G6">
        <v>13.95805</v>
      </c>
      <c r="H6">
        <v>1548.9126</v>
      </c>
      <c r="I6">
        <v>502.3858</v>
      </c>
      <c r="J6">
        <v>9.25382</v>
      </c>
      <c r="K6">
        <v>5.66363</v>
      </c>
      <c r="L6">
        <v>96.88965</v>
      </c>
      <c r="M6">
        <v>29.19162</v>
      </c>
    </row>
    <row r="7" spans="1:13" ht="12.75">
      <c r="A7" t="s">
        <v>50</v>
      </c>
      <c r="B7">
        <v>0.10123</v>
      </c>
      <c r="C7">
        <v>41.70361</v>
      </c>
      <c r="D7">
        <v>0.49306</v>
      </c>
      <c r="E7">
        <v>0.48849</v>
      </c>
      <c r="F7">
        <v>0.48212</v>
      </c>
      <c r="G7">
        <v>4.9102</v>
      </c>
      <c r="H7">
        <v>49.91386</v>
      </c>
      <c r="I7">
        <v>4.7087</v>
      </c>
      <c r="J7">
        <v>0.49111</v>
      </c>
      <c r="K7">
        <v>0.49322</v>
      </c>
      <c r="L7">
        <v>0.48997</v>
      </c>
      <c r="M7">
        <v>4.95519</v>
      </c>
    </row>
    <row r="8" spans="1:13" ht="12.75">
      <c r="A8" t="s">
        <v>50</v>
      </c>
      <c r="B8">
        <v>0.09892</v>
      </c>
      <c r="C8">
        <v>52.31244</v>
      </c>
      <c r="D8">
        <v>0.47798</v>
      </c>
      <c r="E8">
        <v>0.47514</v>
      </c>
      <c r="F8">
        <v>0.48571</v>
      </c>
      <c r="G8">
        <v>4.88774</v>
      </c>
      <c r="H8">
        <v>49.44875</v>
      </c>
      <c r="I8">
        <v>5.04875</v>
      </c>
      <c r="J8">
        <v>0.49016</v>
      </c>
      <c r="K8">
        <v>0.49291</v>
      </c>
      <c r="L8">
        <v>0.4956</v>
      </c>
      <c r="M8">
        <v>4.89669</v>
      </c>
    </row>
    <row r="9" spans="1:13" ht="12.75">
      <c r="A9" t="s">
        <v>51</v>
      </c>
      <c r="B9">
        <v>0.99896</v>
      </c>
      <c r="C9">
        <v>51.92066</v>
      </c>
      <c r="D9">
        <v>0.9723</v>
      </c>
      <c r="E9">
        <v>3.35194</v>
      </c>
      <c r="F9">
        <v>6.25397</v>
      </c>
      <c r="G9">
        <v>48.86069</v>
      </c>
      <c r="H9">
        <v>48.36255</v>
      </c>
      <c r="I9">
        <v>4.98215</v>
      </c>
      <c r="J9">
        <v>4.68455</v>
      </c>
      <c r="K9">
        <v>0.93293</v>
      </c>
      <c r="L9">
        <v>0.52953</v>
      </c>
      <c r="M9">
        <v>54.65151</v>
      </c>
    </row>
    <row r="10" spans="1:13" ht="12.75">
      <c r="A10" t="s">
        <v>48</v>
      </c>
      <c r="B10">
        <v>-0.09812</v>
      </c>
      <c r="C10">
        <v>0.02911</v>
      </c>
      <c r="D10">
        <v>-0.00046</v>
      </c>
      <c r="E10">
        <v>-0.09409</v>
      </c>
      <c r="F10">
        <v>-0.10627</v>
      </c>
      <c r="G10">
        <v>0.01109</v>
      </c>
      <c r="H10">
        <v>-0.0041</v>
      </c>
      <c r="I10">
        <v>0.02052</v>
      </c>
      <c r="J10">
        <v>-0.13824</v>
      </c>
      <c r="K10">
        <v>0.03046</v>
      </c>
      <c r="L10">
        <v>0.39512</v>
      </c>
      <c r="M10">
        <v>0.02873</v>
      </c>
    </row>
    <row r="11" spans="1:13" ht="12.75">
      <c r="A11" t="s">
        <v>49</v>
      </c>
      <c r="B11">
        <v>10.3002</v>
      </c>
      <c r="C11">
        <v>32.73884</v>
      </c>
      <c r="D11">
        <v>2.48326</v>
      </c>
      <c r="E11">
        <v>80.98983</v>
      </c>
      <c r="F11">
        <v>13.69674</v>
      </c>
      <c r="G11">
        <v>70.14973</v>
      </c>
      <c r="H11">
        <v>758.27686</v>
      </c>
      <c r="I11">
        <v>258.6944</v>
      </c>
      <c r="J11">
        <v>45.99115</v>
      </c>
      <c r="K11">
        <v>5.34819</v>
      </c>
      <c r="L11">
        <v>52.02991</v>
      </c>
      <c r="M11">
        <v>158.00323</v>
      </c>
    </row>
    <row r="12" spans="1:13" ht="12.75">
      <c r="A12" t="s">
        <v>50</v>
      </c>
      <c r="B12">
        <v>0.0989</v>
      </c>
      <c r="C12">
        <v>116.11292</v>
      </c>
      <c r="D12">
        <v>0.49974</v>
      </c>
      <c r="E12">
        <v>0.10582</v>
      </c>
      <c r="F12">
        <v>0.08409</v>
      </c>
      <c r="G12">
        <v>0.96203</v>
      </c>
      <c r="H12">
        <v>100.11307</v>
      </c>
      <c r="I12">
        <v>10.12529</v>
      </c>
      <c r="J12">
        <v>0.09918</v>
      </c>
      <c r="K12">
        <v>0.51605</v>
      </c>
      <c r="L12">
        <v>0.93649</v>
      </c>
      <c r="M12">
        <v>0.89804</v>
      </c>
    </row>
    <row r="13" spans="1:13" ht="12.75">
      <c r="A13" t="s">
        <v>48</v>
      </c>
      <c r="B13">
        <v>-0.10629</v>
      </c>
      <c r="C13">
        <v>0.05266</v>
      </c>
      <c r="D13">
        <v>-0.00461</v>
      </c>
      <c r="E13">
        <v>-0.11066</v>
      </c>
      <c r="F13">
        <v>-0.0327</v>
      </c>
      <c r="G13">
        <v>-0.02772</v>
      </c>
      <c r="H13">
        <v>0.01458</v>
      </c>
      <c r="I13">
        <v>-0.00016</v>
      </c>
      <c r="J13">
        <v>-0.0996</v>
      </c>
      <c r="K13">
        <v>0.0166</v>
      </c>
      <c r="L13">
        <v>1.34334</v>
      </c>
      <c r="M13">
        <v>0.00821</v>
      </c>
    </row>
    <row r="14" spans="1:13" ht="12.75">
      <c r="A14" t="s">
        <v>49</v>
      </c>
      <c r="B14">
        <v>10.99884</v>
      </c>
      <c r="C14">
        <v>98.50218</v>
      </c>
      <c r="D14">
        <v>2.47497</v>
      </c>
      <c r="E14">
        <v>34.37302</v>
      </c>
      <c r="F14">
        <v>9.90769</v>
      </c>
      <c r="G14">
        <v>44.59671</v>
      </c>
      <c r="H14">
        <v>748.99512</v>
      </c>
      <c r="I14">
        <v>428.85095</v>
      </c>
      <c r="J14">
        <v>20.43161</v>
      </c>
      <c r="K14">
        <v>3.479</v>
      </c>
      <c r="L14">
        <v>51.85497</v>
      </c>
      <c r="M14">
        <v>79.44441</v>
      </c>
    </row>
    <row r="15" spans="1:13" ht="12.75">
      <c r="A15" t="s">
        <v>50</v>
      </c>
      <c r="B15">
        <v>0.09912</v>
      </c>
      <c r="C15">
        <v>99.6954</v>
      </c>
      <c r="D15">
        <v>0.50494</v>
      </c>
      <c r="E15">
        <v>0.10277</v>
      </c>
      <c r="F15">
        <v>0.07359</v>
      </c>
      <c r="G15">
        <v>0.9923</v>
      </c>
      <c r="H15">
        <v>101.18846</v>
      </c>
      <c r="I15">
        <v>9.94209</v>
      </c>
      <c r="J15">
        <v>0.10292</v>
      </c>
      <c r="K15">
        <v>0.5249</v>
      </c>
      <c r="L15">
        <v>0.91729</v>
      </c>
      <c r="M15">
        <v>0.83353</v>
      </c>
    </row>
    <row r="16" spans="1:13" ht="12.75">
      <c r="A16" s="20" t="s">
        <v>52</v>
      </c>
      <c r="B16" s="20">
        <v>0.09958</v>
      </c>
      <c r="C16" s="20">
        <v>100.42998</v>
      </c>
      <c r="D16" s="20">
        <v>0.51029</v>
      </c>
      <c r="E16" s="20">
        <v>0.10873</v>
      </c>
      <c r="F16" s="20">
        <v>0.07601</v>
      </c>
      <c r="G16" s="20">
        <v>1.01902</v>
      </c>
      <c r="H16" s="20">
        <v>101.60175</v>
      </c>
      <c r="I16" s="20">
        <v>10.01731</v>
      </c>
      <c r="J16" s="20">
        <v>0.10744</v>
      </c>
      <c r="K16" s="20">
        <v>0.53146</v>
      </c>
      <c r="L16" s="20">
        <v>0.92673</v>
      </c>
      <c r="M16" s="20">
        <v>0.87307</v>
      </c>
    </row>
    <row r="17" spans="1:13" ht="12.75">
      <c r="A17" t="s">
        <v>53</v>
      </c>
      <c r="B17">
        <v>0</v>
      </c>
      <c r="C17">
        <v>0.0317</v>
      </c>
      <c r="D17">
        <v>9E-05</v>
      </c>
      <c r="E17">
        <v>0.00037</v>
      </c>
      <c r="F17">
        <v>-0.00042</v>
      </c>
      <c r="G17">
        <v>-0.00187</v>
      </c>
      <c r="H17">
        <v>-0.00052</v>
      </c>
      <c r="I17">
        <v>-0.00013</v>
      </c>
      <c r="J17">
        <v>-0.00108</v>
      </c>
      <c r="K17">
        <v>-0.00296</v>
      </c>
      <c r="L17">
        <v>-0.00025</v>
      </c>
      <c r="M17">
        <v>0</v>
      </c>
    </row>
    <row r="18" spans="1:13" ht="12.75">
      <c r="A18" t="s">
        <v>54</v>
      </c>
      <c r="B18">
        <v>0.01334</v>
      </c>
      <c r="C18">
        <v>70.06039</v>
      </c>
      <c r="D18">
        <v>0.0908</v>
      </c>
      <c r="E18">
        <v>0.00494</v>
      </c>
      <c r="F18">
        <v>0.14026</v>
      </c>
      <c r="G18">
        <v>0.64668</v>
      </c>
      <c r="H18">
        <v>174.40869</v>
      </c>
      <c r="I18">
        <v>31.0086</v>
      </c>
      <c r="J18">
        <v>0.264</v>
      </c>
      <c r="K18">
        <v>0.82471</v>
      </c>
      <c r="L18">
        <v>0.33473</v>
      </c>
      <c r="M18">
        <v>1.30816</v>
      </c>
    </row>
    <row r="19" spans="1:13" ht="12.75">
      <c r="A19" t="s">
        <v>55</v>
      </c>
      <c r="B19">
        <v>0.0127</v>
      </c>
      <c r="C19">
        <v>66.72739</v>
      </c>
      <c r="D19">
        <v>0.08411</v>
      </c>
      <c r="E19">
        <v>0.00458</v>
      </c>
      <c r="F19">
        <v>0.12734</v>
      </c>
      <c r="G19">
        <v>0.60738</v>
      </c>
      <c r="H19">
        <v>163.75406</v>
      </c>
      <c r="I19">
        <v>28.73255</v>
      </c>
      <c r="J19">
        <v>0.24441</v>
      </c>
      <c r="K19">
        <v>0.76857</v>
      </c>
      <c r="L19">
        <v>0.31325</v>
      </c>
      <c r="M19">
        <v>1.25898</v>
      </c>
    </row>
    <row r="20" spans="1:13" ht="12.75">
      <c r="A20" t="s">
        <v>56</v>
      </c>
      <c r="B20">
        <v>0.00022</v>
      </c>
      <c r="C20">
        <v>0.03239</v>
      </c>
      <c r="D20">
        <v>0.00195</v>
      </c>
      <c r="E20">
        <v>0.00036</v>
      </c>
      <c r="F20">
        <v>0.00041</v>
      </c>
      <c r="G20">
        <v>-0.00124</v>
      </c>
      <c r="H20">
        <v>-0.00061</v>
      </c>
      <c r="I20">
        <v>-0.00011</v>
      </c>
      <c r="J20">
        <v>-0.00027</v>
      </c>
      <c r="K20">
        <v>-0.00377</v>
      </c>
      <c r="L20">
        <v>-3E-05</v>
      </c>
      <c r="M20">
        <v>-0.00078</v>
      </c>
    </row>
    <row r="21" spans="1:13" ht="12.75">
      <c r="A21" t="s">
        <v>57</v>
      </c>
      <c r="B21">
        <v>0.01592</v>
      </c>
      <c r="C21">
        <v>76.54453</v>
      </c>
      <c r="D21">
        <v>0.07767</v>
      </c>
      <c r="E21">
        <v>0.00517</v>
      </c>
      <c r="F21">
        <v>0.15702</v>
      </c>
      <c r="G21">
        <v>0.70694</v>
      </c>
      <c r="H21">
        <v>177.62135</v>
      </c>
      <c r="I21">
        <v>34.89665</v>
      </c>
      <c r="J21">
        <v>0.26196</v>
      </c>
      <c r="K21">
        <v>0.79609</v>
      </c>
      <c r="L21">
        <v>0.36825</v>
      </c>
      <c r="M21">
        <v>1.26202</v>
      </c>
    </row>
    <row r="22" spans="1:13" ht="12.75">
      <c r="A22" t="s">
        <v>58</v>
      </c>
      <c r="B22">
        <v>0.0171</v>
      </c>
      <c r="C22">
        <v>91.14401</v>
      </c>
      <c r="D22">
        <v>0.10284</v>
      </c>
      <c r="E22">
        <v>0.00596</v>
      </c>
      <c r="F22">
        <v>0.1844</v>
      </c>
      <c r="G22">
        <v>0.81181</v>
      </c>
      <c r="H22">
        <v>195.90897</v>
      </c>
      <c r="I22">
        <v>38.73235</v>
      </c>
      <c r="J22">
        <v>0.29898</v>
      </c>
      <c r="K22">
        <v>0.91096</v>
      </c>
      <c r="L22">
        <v>0.41034</v>
      </c>
      <c r="M22">
        <v>1.55135</v>
      </c>
    </row>
    <row r="23" spans="1:13" ht="12.75">
      <c r="A23" t="s">
        <v>59</v>
      </c>
      <c r="B23">
        <v>0.00049</v>
      </c>
      <c r="C23">
        <v>0.79743</v>
      </c>
      <c r="D23">
        <v>-0.00019</v>
      </c>
      <c r="E23">
        <v>0.00028</v>
      </c>
      <c r="F23">
        <v>-1E-05</v>
      </c>
      <c r="G23">
        <v>-0.00078</v>
      </c>
      <c r="H23">
        <v>0.0088</v>
      </c>
      <c r="I23">
        <v>5E-05</v>
      </c>
      <c r="J23">
        <v>0.00054</v>
      </c>
      <c r="K23">
        <v>-0.00296</v>
      </c>
      <c r="L23">
        <v>0.00156</v>
      </c>
      <c r="M23">
        <v>-0.00129</v>
      </c>
    </row>
    <row r="24" spans="1:13" ht="12.75">
      <c r="A24" t="s">
        <v>60</v>
      </c>
      <c r="B24">
        <v>0.01585</v>
      </c>
      <c r="C24">
        <v>92.48112</v>
      </c>
      <c r="D24">
        <v>0.10079</v>
      </c>
      <c r="E24">
        <v>0.00546</v>
      </c>
      <c r="F24">
        <v>0.18562</v>
      </c>
      <c r="G24">
        <v>0.74825</v>
      </c>
      <c r="H24">
        <v>206.04263</v>
      </c>
      <c r="I24">
        <v>43.12164</v>
      </c>
      <c r="J24">
        <v>0.30609</v>
      </c>
      <c r="K24">
        <v>0.93237</v>
      </c>
      <c r="L24">
        <v>0.43836</v>
      </c>
      <c r="M24">
        <v>1.40398</v>
      </c>
    </row>
    <row r="25" spans="1:13" ht="12.75">
      <c r="A25" t="s">
        <v>61</v>
      </c>
      <c r="B25">
        <v>0.01544</v>
      </c>
      <c r="C25">
        <v>88.91957</v>
      </c>
      <c r="D25">
        <v>0.09568</v>
      </c>
      <c r="E25">
        <v>0.00493</v>
      </c>
      <c r="F25">
        <v>0.17479</v>
      </c>
      <c r="G25">
        <v>0.71363</v>
      </c>
      <c r="H25">
        <v>196.99487</v>
      </c>
      <c r="I25">
        <v>41.80683</v>
      </c>
      <c r="J25">
        <v>0.29046</v>
      </c>
      <c r="K25">
        <v>0.8959</v>
      </c>
      <c r="L25">
        <v>0.4218</v>
      </c>
      <c r="M25">
        <v>1.29333</v>
      </c>
    </row>
    <row r="26" spans="1:13" ht="12.75">
      <c r="A26" t="s">
        <v>62</v>
      </c>
      <c r="B26">
        <v>0.00064</v>
      </c>
      <c r="C26">
        <v>0.02395</v>
      </c>
      <c r="D26">
        <v>0.00167</v>
      </c>
      <c r="E26">
        <v>0.00061</v>
      </c>
      <c r="F26">
        <v>-0.00124</v>
      </c>
      <c r="G26">
        <v>-0.00062</v>
      </c>
      <c r="H26">
        <v>-0.00033</v>
      </c>
      <c r="I26">
        <v>0</v>
      </c>
      <c r="J26">
        <v>-0.00027</v>
      </c>
      <c r="K26">
        <v>-0.00229</v>
      </c>
      <c r="L26">
        <v>0.00078</v>
      </c>
      <c r="M26">
        <v>-0.00078</v>
      </c>
    </row>
    <row r="27" spans="1:13" ht="12.75">
      <c r="A27" t="s">
        <v>50</v>
      </c>
      <c r="B27">
        <v>0.09825</v>
      </c>
      <c r="C27">
        <v>104.30614</v>
      </c>
      <c r="D27">
        <v>0.489</v>
      </c>
      <c r="E27">
        <v>0.09859</v>
      </c>
      <c r="F27">
        <v>0.07487</v>
      </c>
      <c r="G27">
        <v>0.97024</v>
      </c>
      <c r="H27">
        <v>99.92407</v>
      </c>
      <c r="I27">
        <v>9.97495</v>
      </c>
      <c r="J27">
        <v>0.09786</v>
      </c>
      <c r="K27">
        <v>0.50754</v>
      </c>
      <c r="L27">
        <v>0.9072</v>
      </c>
      <c r="M27">
        <v>0.79842</v>
      </c>
    </row>
    <row r="28" spans="1:13" ht="12.75">
      <c r="A28" t="s">
        <v>50</v>
      </c>
      <c r="B28">
        <v>0.09823</v>
      </c>
      <c r="C28">
        <v>104.90047</v>
      </c>
      <c r="D28">
        <v>0.5047</v>
      </c>
      <c r="E28">
        <v>0.09923</v>
      </c>
      <c r="F28">
        <v>0.07158</v>
      </c>
      <c r="G28">
        <v>0.97599</v>
      </c>
      <c r="H28">
        <v>99.2533</v>
      </c>
      <c r="I28">
        <v>10.14693</v>
      </c>
      <c r="J28">
        <v>0.09623</v>
      </c>
      <c r="K28">
        <v>0.50248</v>
      </c>
      <c r="L28">
        <v>0.91448</v>
      </c>
      <c r="M28">
        <v>0.80552</v>
      </c>
    </row>
    <row r="29" spans="1:13" ht="12.75">
      <c r="A29" t="s">
        <v>48</v>
      </c>
      <c r="B29">
        <v>-0.08443</v>
      </c>
      <c r="C29">
        <v>0.09289</v>
      </c>
      <c r="D29">
        <v>-0.00184</v>
      </c>
      <c r="E29">
        <v>-0.06361</v>
      </c>
      <c r="F29">
        <v>-0.08987</v>
      </c>
      <c r="G29">
        <v>-0.04852</v>
      </c>
      <c r="H29">
        <v>0.01231</v>
      </c>
      <c r="I29">
        <v>-0.00821</v>
      </c>
      <c r="J29">
        <v>-0.11617</v>
      </c>
      <c r="K29">
        <v>0.01198</v>
      </c>
      <c r="L29">
        <v>1.37519</v>
      </c>
      <c r="M29">
        <v>0.02463</v>
      </c>
    </row>
    <row r="30" spans="1:13" ht="12.75">
      <c r="A30" t="s">
        <v>49</v>
      </c>
      <c r="B30">
        <v>11.00519</v>
      </c>
      <c r="C30">
        <v>99.01067</v>
      </c>
      <c r="D30">
        <v>2.4623</v>
      </c>
      <c r="E30">
        <v>34.70165</v>
      </c>
      <c r="F30">
        <v>9.84788</v>
      </c>
      <c r="G30">
        <v>45.00809</v>
      </c>
      <c r="H30">
        <v>749.56409</v>
      </c>
      <c r="I30">
        <v>428.75821</v>
      </c>
      <c r="J30">
        <v>20.56718</v>
      </c>
      <c r="K30">
        <v>3.46369</v>
      </c>
      <c r="L30">
        <v>51.76831</v>
      </c>
      <c r="M30">
        <v>80.16785</v>
      </c>
    </row>
    <row r="31" spans="1:13" ht="12.75">
      <c r="A31" t="s">
        <v>50</v>
      </c>
      <c r="B31">
        <v>0.09863</v>
      </c>
      <c r="C31">
        <v>103.18804</v>
      </c>
      <c r="D31">
        <v>0.50604</v>
      </c>
      <c r="E31">
        <v>0.10084</v>
      </c>
      <c r="F31">
        <v>0.07613</v>
      </c>
      <c r="G31">
        <v>0.97939</v>
      </c>
      <c r="H31">
        <v>99.98178</v>
      </c>
      <c r="I31">
        <v>10.05192</v>
      </c>
      <c r="J31">
        <v>0.09827</v>
      </c>
      <c r="K31">
        <v>0.51532</v>
      </c>
      <c r="L31">
        <v>0.917</v>
      </c>
      <c r="M31">
        <v>0.81243</v>
      </c>
    </row>
    <row r="32" spans="1:13" ht="12.75">
      <c r="A32" t="s">
        <v>48</v>
      </c>
      <c r="B32">
        <v>-0.06538</v>
      </c>
      <c r="C32">
        <v>0.06239</v>
      </c>
      <c r="D32">
        <v>0.01245</v>
      </c>
      <c r="E32">
        <v>-0.08576</v>
      </c>
      <c r="F32">
        <v>-0.02179</v>
      </c>
      <c r="G32">
        <v>0.00554</v>
      </c>
      <c r="H32">
        <v>0.00274</v>
      </c>
      <c r="I32">
        <v>0.01505</v>
      </c>
      <c r="J32">
        <v>-0.15216</v>
      </c>
      <c r="K32">
        <v>0.00092</v>
      </c>
      <c r="L32">
        <v>0.43306</v>
      </c>
      <c r="M32">
        <v>0.01505</v>
      </c>
    </row>
    <row r="33" spans="1:13" ht="12.75">
      <c r="A33" t="s">
        <v>49</v>
      </c>
      <c r="B33">
        <v>10.55148</v>
      </c>
      <c r="C33">
        <v>99.57253</v>
      </c>
      <c r="D33">
        <v>2.53581</v>
      </c>
      <c r="E33">
        <v>78.88158</v>
      </c>
      <c r="F33">
        <v>13.54885</v>
      </c>
      <c r="G33">
        <v>69.49573</v>
      </c>
      <c r="H33">
        <v>746.53076</v>
      </c>
      <c r="I33">
        <v>427.7865</v>
      </c>
      <c r="J33">
        <v>44.82942</v>
      </c>
      <c r="K33">
        <v>5.28983</v>
      </c>
      <c r="L33">
        <v>52.74579</v>
      </c>
      <c r="M33">
        <v>118.77382</v>
      </c>
    </row>
    <row r="34" spans="1:13" ht="12.75">
      <c r="A34" t="s">
        <v>50</v>
      </c>
      <c r="B34">
        <v>0.10029</v>
      </c>
      <c r="C34">
        <v>101.67609</v>
      </c>
      <c r="D34">
        <v>0.5182</v>
      </c>
      <c r="E34">
        <v>0.10981</v>
      </c>
      <c r="F34">
        <v>0.08087</v>
      </c>
      <c r="G34">
        <v>0.97777</v>
      </c>
      <c r="H34">
        <v>101.12796</v>
      </c>
      <c r="I34">
        <v>10.13807</v>
      </c>
      <c r="J34">
        <v>0.10065</v>
      </c>
      <c r="K34">
        <v>0.51648</v>
      </c>
      <c r="L34">
        <v>0.94051</v>
      </c>
      <c r="M34">
        <v>0.88929</v>
      </c>
    </row>
    <row r="35" spans="1:13" ht="12.75">
      <c r="A35" t="s">
        <v>63</v>
      </c>
      <c r="B35">
        <v>0.01236</v>
      </c>
      <c r="C35">
        <v>101.34058</v>
      </c>
      <c r="D35">
        <v>0.15702</v>
      </c>
      <c r="E35">
        <v>0.02719</v>
      </c>
      <c r="F35">
        <v>0.23396</v>
      </c>
      <c r="G35">
        <v>0.98597</v>
      </c>
      <c r="H35">
        <v>273.75793</v>
      </c>
      <c r="I35">
        <v>18.98625</v>
      </c>
      <c r="J35">
        <v>0.46541</v>
      </c>
      <c r="K35">
        <v>0.95027</v>
      </c>
      <c r="L35">
        <v>0.69176</v>
      </c>
      <c r="M35">
        <v>1.65995</v>
      </c>
    </row>
    <row r="36" spans="1:13" ht="12.75">
      <c r="A36" t="s">
        <v>64</v>
      </c>
      <c r="B36">
        <v>0.0119</v>
      </c>
      <c r="C36">
        <v>91.98961</v>
      </c>
      <c r="D36">
        <v>0.14174</v>
      </c>
      <c r="E36">
        <v>0.02529</v>
      </c>
      <c r="F36">
        <v>0.20726</v>
      </c>
      <c r="G36">
        <v>0.92753</v>
      </c>
      <c r="H36">
        <v>254.01334</v>
      </c>
      <c r="I36">
        <v>17.84705</v>
      </c>
      <c r="J36">
        <v>0.43749</v>
      </c>
      <c r="K36">
        <v>0.90339</v>
      </c>
      <c r="L36">
        <v>0.64096</v>
      </c>
      <c r="M36">
        <v>1.55248</v>
      </c>
    </row>
    <row r="37" spans="1:13" ht="12.75">
      <c r="A37" t="s">
        <v>65</v>
      </c>
      <c r="B37">
        <v>0.00051</v>
      </c>
      <c r="C37">
        <v>0.0223</v>
      </c>
      <c r="D37">
        <v>-0.00466</v>
      </c>
      <c r="E37">
        <v>-0.00019</v>
      </c>
      <c r="F37">
        <v>-0.00091</v>
      </c>
      <c r="G37">
        <v>-0.0008</v>
      </c>
      <c r="H37">
        <v>-9E-05</v>
      </c>
      <c r="I37">
        <v>8E-05</v>
      </c>
      <c r="J37">
        <v>-0.00034</v>
      </c>
      <c r="K37">
        <v>0.00106</v>
      </c>
      <c r="L37">
        <v>-3E-05</v>
      </c>
      <c r="M37">
        <v>-0.00069</v>
      </c>
    </row>
    <row r="38" spans="1:13" ht="12.75">
      <c r="A38" t="s">
        <v>66</v>
      </c>
      <c r="B38">
        <v>0.0186</v>
      </c>
      <c r="C38">
        <v>83.65668</v>
      </c>
      <c r="D38">
        <v>0.08162</v>
      </c>
      <c r="E38">
        <v>0.01619</v>
      </c>
      <c r="F38">
        <v>0.1677</v>
      </c>
      <c r="G38">
        <v>0.68874</v>
      </c>
      <c r="H38">
        <v>186.94264</v>
      </c>
      <c r="I38">
        <v>32.70776</v>
      </c>
      <c r="J38">
        <v>0.2986</v>
      </c>
      <c r="K38">
        <v>0.78244</v>
      </c>
      <c r="L38">
        <v>0.4104</v>
      </c>
      <c r="M38">
        <v>1.46526</v>
      </c>
    </row>
    <row r="39" spans="1:13" ht="12.75">
      <c r="A39" t="s">
        <v>67</v>
      </c>
      <c r="B39">
        <v>0.01795</v>
      </c>
      <c r="C39">
        <v>74.91791</v>
      </c>
      <c r="D39">
        <v>0.07678</v>
      </c>
      <c r="E39">
        <v>0.01564</v>
      </c>
      <c r="F39">
        <v>0.15709</v>
      </c>
      <c r="G39">
        <v>0.66112</v>
      </c>
      <c r="H39">
        <v>177.82477</v>
      </c>
      <c r="I39">
        <v>31.03076</v>
      </c>
      <c r="J39">
        <v>0.28381</v>
      </c>
      <c r="K39">
        <v>0.74655</v>
      </c>
      <c r="L39">
        <v>0.38995</v>
      </c>
      <c r="M39">
        <v>1.39776</v>
      </c>
    </row>
    <row r="40" spans="1:13" ht="12.75">
      <c r="A40" t="s">
        <v>68</v>
      </c>
      <c r="B40">
        <v>0.00013</v>
      </c>
      <c r="C40">
        <v>0.0404</v>
      </c>
      <c r="D40">
        <v>-0.00055</v>
      </c>
      <c r="E40">
        <v>-9E-05</v>
      </c>
      <c r="F40">
        <v>-0.00171</v>
      </c>
      <c r="G40">
        <v>-0.0015</v>
      </c>
      <c r="H40">
        <v>-0.00137</v>
      </c>
      <c r="I40">
        <v>5E-05</v>
      </c>
      <c r="J40">
        <v>-0.00018</v>
      </c>
      <c r="K40">
        <v>0.00079</v>
      </c>
      <c r="L40">
        <v>-0.00052</v>
      </c>
      <c r="M40">
        <v>-0.00012</v>
      </c>
    </row>
    <row r="41" spans="1:13" ht="12.75">
      <c r="A41" t="s">
        <v>69</v>
      </c>
      <c r="B41">
        <v>0.02285</v>
      </c>
      <c r="C41">
        <v>93.70329</v>
      </c>
      <c r="D41">
        <v>0.09264</v>
      </c>
      <c r="E41">
        <v>0.01903</v>
      </c>
      <c r="F41">
        <v>0.20227</v>
      </c>
      <c r="G41">
        <v>0.76159</v>
      </c>
      <c r="H41">
        <v>222.15489</v>
      </c>
      <c r="I41">
        <v>48.07516</v>
      </c>
      <c r="J41">
        <v>0.3236</v>
      </c>
      <c r="K41">
        <v>0.89682</v>
      </c>
      <c r="L41">
        <v>0.45733</v>
      </c>
      <c r="M41">
        <v>1.60032</v>
      </c>
    </row>
    <row r="42" spans="1:13" ht="12.75">
      <c r="A42" t="s">
        <v>70</v>
      </c>
      <c r="B42">
        <v>0.02421</v>
      </c>
      <c r="C42">
        <v>100.01136</v>
      </c>
      <c r="D42">
        <v>0.10036</v>
      </c>
      <c r="E42">
        <v>0.01923</v>
      </c>
      <c r="F42">
        <v>0.21081</v>
      </c>
      <c r="G42">
        <v>0.79467</v>
      </c>
      <c r="H42">
        <v>230.5687</v>
      </c>
      <c r="I42">
        <v>50.93735</v>
      </c>
      <c r="J42">
        <v>0.33003</v>
      </c>
      <c r="K42">
        <v>0.92697</v>
      </c>
      <c r="L42">
        <v>0.48355</v>
      </c>
      <c r="M42">
        <v>1.69638</v>
      </c>
    </row>
    <row r="43" spans="1:13" ht="12.75">
      <c r="A43" t="s">
        <v>71</v>
      </c>
      <c r="B43">
        <v>0.00049</v>
      </c>
      <c r="C43">
        <v>0.01324</v>
      </c>
      <c r="D43">
        <v>-0.00146</v>
      </c>
      <c r="E43">
        <v>-9E-05</v>
      </c>
      <c r="F43">
        <v>-0.0007</v>
      </c>
      <c r="G43">
        <v>0.0008</v>
      </c>
      <c r="H43">
        <v>0.00055</v>
      </c>
      <c r="I43">
        <v>5E-05</v>
      </c>
      <c r="J43">
        <v>-3E-05</v>
      </c>
      <c r="K43">
        <v>0.00158</v>
      </c>
      <c r="L43">
        <v>-0.00026</v>
      </c>
      <c r="M43">
        <v>-0.00052</v>
      </c>
    </row>
    <row r="44" spans="1:13" ht="12.75">
      <c r="A44" t="s">
        <v>72</v>
      </c>
      <c r="B44">
        <v>0.01838</v>
      </c>
      <c r="C44">
        <v>96.57822</v>
      </c>
      <c r="D44">
        <v>0.08009</v>
      </c>
      <c r="E44">
        <v>0.01869</v>
      </c>
      <c r="F44">
        <v>0.19735</v>
      </c>
      <c r="G44">
        <v>0.81091</v>
      </c>
      <c r="H44">
        <v>207.14227</v>
      </c>
      <c r="I44">
        <v>25.17608</v>
      </c>
      <c r="J44">
        <v>0.31523</v>
      </c>
      <c r="K44">
        <v>0.90677</v>
      </c>
      <c r="L44">
        <v>0.46644</v>
      </c>
      <c r="M44">
        <v>1.74967</v>
      </c>
    </row>
    <row r="45" spans="1:13" ht="12.75">
      <c r="A45" t="s">
        <v>50</v>
      </c>
      <c r="B45">
        <v>0.10122</v>
      </c>
      <c r="C45">
        <v>104.14497</v>
      </c>
      <c r="D45">
        <v>0.50551</v>
      </c>
      <c r="E45">
        <v>0.10756</v>
      </c>
      <c r="F45">
        <v>0.08073</v>
      </c>
      <c r="G45">
        <v>0.96971</v>
      </c>
      <c r="H45">
        <v>98.91264</v>
      </c>
      <c r="I45">
        <v>10.16235</v>
      </c>
      <c r="J45">
        <v>0.09837</v>
      </c>
      <c r="K45">
        <v>0.51564</v>
      </c>
      <c r="L45">
        <v>0.94715</v>
      </c>
      <c r="M45">
        <v>0.8913</v>
      </c>
    </row>
    <row r="46" spans="1:13" ht="12.75">
      <c r="A46" t="s">
        <v>73</v>
      </c>
      <c r="B46">
        <v>0.01859</v>
      </c>
      <c r="C46">
        <v>93.79162</v>
      </c>
      <c r="D46">
        <v>0.08008</v>
      </c>
      <c r="E46">
        <v>0.01763</v>
      </c>
      <c r="F46">
        <v>0.18441</v>
      </c>
      <c r="G46">
        <v>0.79256</v>
      </c>
      <c r="H46">
        <v>201.1163</v>
      </c>
      <c r="I46">
        <v>25.43877</v>
      </c>
      <c r="J46">
        <v>0.30452</v>
      </c>
      <c r="K46">
        <v>0.91764</v>
      </c>
      <c r="L46">
        <v>0.45571</v>
      </c>
      <c r="M46">
        <v>1.71962</v>
      </c>
    </row>
    <row r="47" spans="1:13" ht="12.75">
      <c r="A47" t="s">
        <v>74</v>
      </c>
      <c r="B47">
        <v>-0.00023</v>
      </c>
      <c r="C47">
        <v>0.02159</v>
      </c>
      <c r="D47">
        <v>-0.0021</v>
      </c>
      <c r="E47">
        <v>-9E-05</v>
      </c>
      <c r="F47">
        <v>0.0005</v>
      </c>
      <c r="G47">
        <v>-0.0009</v>
      </c>
      <c r="H47">
        <v>-0.00082</v>
      </c>
      <c r="I47">
        <v>-0.00014</v>
      </c>
      <c r="J47">
        <v>-0.00012</v>
      </c>
      <c r="K47">
        <v>0.0015</v>
      </c>
      <c r="L47">
        <v>-0.00085</v>
      </c>
      <c r="M47">
        <v>-0.00063</v>
      </c>
    </row>
    <row r="48" spans="1:13" ht="12.75">
      <c r="A48" t="s">
        <v>75</v>
      </c>
      <c r="B48">
        <v>0.01635</v>
      </c>
      <c r="C48">
        <v>70.32916</v>
      </c>
      <c r="D48">
        <v>0.06444</v>
      </c>
      <c r="E48">
        <v>0.01507</v>
      </c>
      <c r="F48">
        <v>0.13422</v>
      </c>
      <c r="G48">
        <v>0.64291</v>
      </c>
      <c r="H48">
        <v>165.20236</v>
      </c>
      <c r="I48">
        <v>20.95006</v>
      </c>
      <c r="J48">
        <v>0.25235</v>
      </c>
      <c r="K48">
        <v>0.78726</v>
      </c>
      <c r="L48">
        <v>0.32858</v>
      </c>
      <c r="M48">
        <v>1.38487</v>
      </c>
    </row>
    <row r="49" spans="1:13" ht="12.75">
      <c r="A49" t="s">
        <v>76</v>
      </c>
      <c r="B49">
        <v>0.01719</v>
      </c>
      <c r="C49">
        <v>76.3589</v>
      </c>
      <c r="D49">
        <v>0.06845</v>
      </c>
      <c r="E49">
        <v>0.01537</v>
      </c>
      <c r="F49">
        <v>0.1434</v>
      </c>
      <c r="G49">
        <v>0.69928</v>
      </c>
      <c r="H49">
        <v>173.3575</v>
      </c>
      <c r="I49">
        <v>22.97059</v>
      </c>
      <c r="J49">
        <v>0.26347</v>
      </c>
      <c r="K49">
        <v>0.84938</v>
      </c>
      <c r="L49">
        <v>0.35629</v>
      </c>
      <c r="M49">
        <v>1.5159</v>
      </c>
    </row>
    <row r="50" spans="1:13" ht="12.75">
      <c r="A50" t="s">
        <v>77</v>
      </c>
      <c r="B50">
        <v>-0.00026</v>
      </c>
      <c r="C50">
        <v>0.03691</v>
      </c>
      <c r="D50">
        <v>-0.00039</v>
      </c>
      <c r="E50">
        <v>-1E-05</v>
      </c>
      <c r="F50">
        <v>0.0002</v>
      </c>
      <c r="G50">
        <v>-0.0003</v>
      </c>
      <c r="H50">
        <v>-0.00082</v>
      </c>
      <c r="I50">
        <v>-2E-05</v>
      </c>
      <c r="J50">
        <v>-0.00055</v>
      </c>
      <c r="K50">
        <v>0.00033</v>
      </c>
      <c r="L50">
        <v>0.00078</v>
      </c>
      <c r="M50">
        <v>-0.00012</v>
      </c>
    </row>
    <row r="51" spans="1:13" ht="12.75">
      <c r="A51" t="s">
        <v>78</v>
      </c>
      <c r="B51">
        <v>0.01292</v>
      </c>
      <c r="C51">
        <v>44.67284</v>
      </c>
      <c r="D51">
        <v>0.05498</v>
      </c>
      <c r="E51">
        <v>0.00787</v>
      </c>
      <c r="F51">
        <v>0.07364</v>
      </c>
      <c r="G51">
        <v>0.30188</v>
      </c>
      <c r="H51">
        <v>104.16125</v>
      </c>
      <c r="I51">
        <v>17.4364</v>
      </c>
      <c r="J51">
        <v>0.14164</v>
      </c>
      <c r="K51">
        <v>0.45089</v>
      </c>
      <c r="L51">
        <v>0.20082</v>
      </c>
      <c r="M51">
        <v>0.73656</v>
      </c>
    </row>
    <row r="52" spans="1:13" ht="12.75">
      <c r="A52" t="s">
        <v>79</v>
      </c>
      <c r="B52">
        <v>0.01282</v>
      </c>
      <c r="C52">
        <v>45.30812</v>
      </c>
      <c r="D52">
        <v>0.05416</v>
      </c>
      <c r="E52">
        <v>0.00861</v>
      </c>
      <c r="F52">
        <v>0.07989</v>
      </c>
      <c r="G52">
        <v>0.31931</v>
      </c>
      <c r="H52">
        <v>108.07941</v>
      </c>
      <c r="I52">
        <v>18.05679</v>
      </c>
      <c r="J52">
        <v>0.14876</v>
      </c>
      <c r="K52">
        <v>0.47672</v>
      </c>
      <c r="L52">
        <v>0.20877</v>
      </c>
      <c r="M52">
        <v>0.81929</v>
      </c>
    </row>
    <row r="53" spans="1:13" ht="12.75">
      <c r="A53" t="s">
        <v>80</v>
      </c>
      <c r="B53">
        <v>0.00036</v>
      </c>
      <c r="C53">
        <v>0.02367</v>
      </c>
      <c r="D53">
        <v>-0.00265</v>
      </c>
      <c r="E53">
        <v>-0.00016</v>
      </c>
      <c r="F53">
        <v>-0.00132</v>
      </c>
      <c r="G53">
        <v>-0.0002</v>
      </c>
      <c r="H53">
        <v>-0.00082</v>
      </c>
      <c r="I53">
        <v>5E-05</v>
      </c>
      <c r="J53">
        <v>-0.00015</v>
      </c>
      <c r="K53">
        <v>-0.00079</v>
      </c>
      <c r="L53">
        <v>-3E-05</v>
      </c>
      <c r="M53">
        <v>-0.00058</v>
      </c>
    </row>
    <row r="54" spans="1:13" ht="12.75">
      <c r="A54" t="s">
        <v>81</v>
      </c>
      <c r="B54">
        <v>0.01628</v>
      </c>
      <c r="C54">
        <v>66.31067</v>
      </c>
      <c r="D54">
        <v>0.09017</v>
      </c>
      <c r="E54">
        <v>0.01397</v>
      </c>
      <c r="F54">
        <v>0.12969</v>
      </c>
      <c r="G54">
        <v>0.55568</v>
      </c>
      <c r="H54">
        <v>154.26773</v>
      </c>
      <c r="I54">
        <v>24.50756</v>
      </c>
      <c r="J54">
        <v>0.24072</v>
      </c>
      <c r="K54">
        <v>0.66458</v>
      </c>
      <c r="L54">
        <v>0.32472</v>
      </c>
      <c r="M54">
        <v>1.14844</v>
      </c>
    </row>
    <row r="55" spans="1:13" ht="12.75">
      <c r="A55" t="s">
        <v>82</v>
      </c>
      <c r="B55">
        <v>0.0157</v>
      </c>
      <c r="C55">
        <v>58.08921</v>
      </c>
      <c r="D55">
        <v>0.07542</v>
      </c>
      <c r="E55">
        <v>0.01162</v>
      </c>
      <c r="F55">
        <v>0.10856</v>
      </c>
      <c r="G55">
        <v>0.47681</v>
      </c>
      <c r="H55">
        <v>133.64441</v>
      </c>
      <c r="I55">
        <v>20.95592</v>
      </c>
      <c r="J55">
        <v>0.20989</v>
      </c>
      <c r="K55">
        <v>0.57052</v>
      </c>
      <c r="L55">
        <v>0.27823</v>
      </c>
      <c r="M55">
        <v>0.94208</v>
      </c>
    </row>
    <row r="56" spans="1:13" ht="12.75">
      <c r="A56" t="s">
        <v>50</v>
      </c>
      <c r="B56">
        <v>0.10206</v>
      </c>
      <c r="C56">
        <v>104.9731</v>
      </c>
      <c r="D56">
        <v>0.50982</v>
      </c>
      <c r="E56">
        <v>0.10779</v>
      </c>
      <c r="F56">
        <v>0.07916</v>
      </c>
      <c r="G56">
        <v>0.97542</v>
      </c>
      <c r="H56">
        <v>99.20622</v>
      </c>
      <c r="I56">
        <v>10.20731</v>
      </c>
      <c r="J56">
        <v>0.09935</v>
      </c>
      <c r="K56">
        <v>0.51546</v>
      </c>
      <c r="L56">
        <v>0.95399</v>
      </c>
      <c r="M56">
        <v>0.89035</v>
      </c>
    </row>
    <row r="57" spans="1:13" ht="12.75">
      <c r="A57" t="s">
        <v>83</v>
      </c>
      <c r="B57">
        <v>0.00037</v>
      </c>
      <c r="C57">
        <v>0.01949</v>
      </c>
      <c r="D57">
        <v>-0.00164</v>
      </c>
      <c r="E57">
        <v>4E-05</v>
      </c>
      <c r="F57">
        <v>-0.00193</v>
      </c>
      <c r="G57">
        <v>0.0008</v>
      </c>
      <c r="H57">
        <v>-0.00165</v>
      </c>
      <c r="I57">
        <v>0.00018</v>
      </c>
      <c r="J57">
        <v>-0.00031</v>
      </c>
      <c r="K57">
        <v>0.0022</v>
      </c>
      <c r="L57">
        <v>-0.00065</v>
      </c>
      <c r="M57">
        <v>6E-05</v>
      </c>
    </row>
    <row r="58" spans="1:13" ht="12.75">
      <c r="A58" t="s">
        <v>84</v>
      </c>
      <c r="B58">
        <v>0.02091</v>
      </c>
      <c r="C58">
        <v>101.69072</v>
      </c>
      <c r="D58">
        <v>0.08723</v>
      </c>
      <c r="E58">
        <v>0.01906</v>
      </c>
      <c r="F58">
        <v>0.19701</v>
      </c>
      <c r="G58">
        <v>0.6965</v>
      </c>
      <c r="H58">
        <v>216.90192</v>
      </c>
      <c r="I58">
        <v>43.0784</v>
      </c>
      <c r="J58">
        <v>0.29457</v>
      </c>
      <c r="K58">
        <v>0.85405</v>
      </c>
      <c r="L58">
        <v>0.45688</v>
      </c>
      <c r="M58">
        <v>1.59264</v>
      </c>
    </row>
    <row r="59" spans="1:13" ht="12.75">
      <c r="A59" t="s">
        <v>85</v>
      </c>
      <c r="B59">
        <v>0.02115</v>
      </c>
      <c r="C59">
        <v>102.07439</v>
      </c>
      <c r="D59">
        <v>0.08676</v>
      </c>
      <c r="E59">
        <v>0.01802</v>
      </c>
      <c r="F59">
        <v>0.19991</v>
      </c>
      <c r="G59">
        <v>0.71166</v>
      </c>
      <c r="H59">
        <v>219.89584</v>
      </c>
      <c r="I59">
        <v>44.03437</v>
      </c>
      <c r="J59">
        <v>0.29966</v>
      </c>
      <c r="K59">
        <v>0.87023</v>
      </c>
      <c r="L59">
        <v>0.46734</v>
      </c>
      <c r="M59">
        <v>1.75168</v>
      </c>
    </row>
    <row r="60" spans="1:13" ht="12.75">
      <c r="A60" t="s">
        <v>48</v>
      </c>
      <c r="B60">
        <v>-0.01362</v>
      </c>
      <c r="C60">
        <v>0.06514</v>
      </c>
      <c r="D60">
        <v>0.00046</v>
      </c>
      <c r="E60">
        <v>-0.08574</v>
      </c>
      <c r="F60">
        <v>-0.0572</v>
      </c>
      <c r="G60">
        <v>-0.00416</v>
      </c>
      <c r="H60">
        <v>-0.02052</v>
      </c>
      <c r="I60">
        <v>-0.01916</v>
      </c>
      <c r="J60">
        <v>-0.1549</v>
      </c>
      <c r="K60">
        <v>-0.01475</v>
      </c>
      <c r="L60">
        <v>0.47666</v>
      </c>
      <c r="M60">
        <v>0.04789</v>
      </c>
    </row>
    <row r="61" spans="1:13" ht="12.75">
      <c r="A61" t="s">
        <v>49</v>
      </c>
      <c r="B61">
        <v>10.91728</v>
      </c>
      <c r="C61">
        <v>100.02867</v>
      </c>
      <c r="D61">
        <v>2.50863</v>
      </c>
      <c r="E61">
        <v>76.04662</v>
      </c>
      <c r="F61">
        <v>15.11744</v>
      </c>
      <c r="G61">
        <v>68.52138</v>
      </c>
      <c r="H61">
        <v>696.8512</v>
      </c>
      <c r="I61">
        <v>427.57953</v>
      </c>
      <c r="J61">
        <v>43.43277</v>
      </c>
      <c r="K61">
        <v>5.15133</v>
      </c>
      <c r="L61">
        <v>54.09155</v>
      </c>
      <c r="M61">
        <v>116.25509</v>
      </c>
    </row>
    <row r="62" spans="1:13" ht="12.75">
      <c r="A62" t="s">
        <v>50</v>
      </c>
      <c r="B62">
        <v>0.09952</v>
      </c>
      <c r="C62">
        <v>102.5844</v>
      </c>
      <c r="D62">
        <v>0.50364</v>
      </c>
      <c r="E62">
        <v>0.10878</v>
      </c>
      <c r="F62">
        <v>0.08107</v>
      </c>
      <c r="G62">
        <v>0.99083</v>
      </c>
      <c r="H62">
        <v>100.23994</v>
      </c>
      <c r="I62">
        <v>10.13611</v>
      </c>
      <c r="J62">
        <v>0.10032</v>
      </c>
      <c r="K62">
        <v>0.51659</v>
      </c>
      <c r="L62">
        <v>0.93739</v>
      </c>
      <c r="M62">
        <v>0.8875</v>
      </c>
    </row>
    <row r="63" spans="1:13" ht="12.75">
      <c r="A63" t="s">
        <v>86</v>
      </c>
      <c r="B63">
        <v>7E-05</v>
      </c>
      <c r="C63">
        <v>0.05199</v>
      </c>
      <c r="D63">
        <v>-0.0011</v>
      </c>
      <c r="E63">
        <v>-0.00018</v>
      </c>
      <c r="F63">
        <v>-0.00144</v>
      </c>
      <c r="G63">
        <v>0</v>
      </c>
      <c r="H63">
        <v>0.00147</v>
      </c>
      <c r="I63">
        <v>0.00022</v>
      </c>
      <c r="J63">
        <v>-0.00054</v>
      </c>
      <c r="K63">
        <v>0.00162</v>
      </c>
      <c r="L63">
        <v>-0.00051</v>
      </c>
      <c r="M63">
        <v>-0.00082</v>
      </c>
    </row>
    <row r="64" spans="1:13" ht="12.75">
      <c r="A64" t="s">
        <v>87</v>
      </c>
      <c r="B64">
        <v>0.00693</v>
      </c>
      <c r="C64">
        <v>264.31567</v>
      </c>
      <c r="D64">
        <v>0.00848</v>
      </c>
      <c r="E64">
        <v>0.01369</v>
      </c>
      <c r="F64">
        <v>0.66822</v>
      </c>
      <c r="G64">
        <v>0.20461</v>
      </c>
      <c r="H64">
        <v>246.96771</v>
      </c>
      <c r="I64">
        <v>6.94064</v>
      </c>
      <c r="J64">
        <v>0.54481</v>
      </c>
      <c r="K64">
        <v>0.18974</v>
      </c>
      <c r="L64">
        <v>0.55799</v>
      </c>
      <c r="M64">
        <v>0.62334</v>
      </c>
    </row>
    <row r="65" spans="1:13" ht="12.75">
      <c r="A65" t="s">
        <v>88</v>
      </c>
      <c r="B65">
        <v>0.00722</v>
      </c>
      <c r="C65">
        <v>266.24368</v>
      </c>
      <c r="D65">
        <v>0.01733</v>
      </c>
      <c r="E65">
        <v>0.01427</v>
      </c>
      <c r="F65">
        <v>0.69049</v>
      </c>
      <c r="G65">
        <v>0.20282</v>
      </c>
      <c r="H65">
        <v>251.63602</v>
      </c>
      <c r="I65">
        <v>7.31769</v>
      </c>
      <c r="J65">
        <v>0.56019</v>
      </c>
      <c r="K65">
        <v>0.19498</v>
      </c>
      <c r="L65">
        <v>0.56345</v>
      </c>
      <c r="M65">
        <v>0.63296</v>
      </c>
    </row>
    <row r="66" spans="1:13" ht="12.75">
      <c r="A66" t="s">
        <v>89</v>
      </c>
      <c r="B66">
        <v>-0.00047</v>
      </c>
      <c r="C66">
        <v>0.03953</v>
      </c>
      <c r="D66">
        <v>-0.00221</v>
      </c>
      <c r="E66">
        <v>-0.00011</v>
      </c>
      <c r="F66">
        <v>-0.00162</v>
      </c>
      <c r="G66">
        <v>-0.00131</v>
      </c>
      <c r="H66">
        <v>0.00118</v>
      </c>
      <c r="I66">
        <v>6E-05</v>
      </c>
      <c r="J66">
        <v>-0.00038</v>
      </c>
      <c r="K66">
        <v>0.00388</v>
      </c>
      <c r="L66">
        <v>-0.00015</v>
      </c>
      <c r="M66">
        <v>-0.00059</v>
      </c>
    </row>
    <row r="67" spans="1:13" ht="12.75">
      <c r="A67" t="s">
        <v>90</v>
      </c>
      <c r="B67">
        <v>0.00658</v>
      </c>
      <c r="C67">
        <v>243.39407</v>
      </c>
      <c r="D67">
        <v>0.00636</v>
      </c>
      <c r="E67">
        <v>0.01221</v>
      </c>
      <c r="F67">
        <v>0.60272</v>
      </c>
      <c r="G67">
        <v>0.19055</v>
      </c>
      <c r="H67">
        <v>230.33139</v>
      </c>
      <c r="I67">
        <v>7.21784</v>
      </c>
      <c r="J67">
        <v>0.50591</v>
      </c>
      <c r="K67">
        <v>0.16968</v>
      </c>
      <c r="L67">
        <v>0.49652</v>
      </c>
      <c r="M67">
        <v>0.57588</v>
      </c>
    </row>
    <row r="68" spans="1:13" ht="12.75">
      <c r="A68" t="s">
        <v>91</v>
      </c>
      <c r="B68">
        <v>0.00673</v>
      </c>
      <c r="C68">
        <v>270.78619</v>
      </c>
      <c r="D68">
        <v>0.00627</v>
      </c>
      <c r="E68">
        <v>0.0113</v>
      </c>
      <c r="F68">
        <v>0.64922</v>
      </c>
      <c r="G68">
        <v>0.20778</v>
      </c>
      <c r="H68">
        <v>239.36758</v>
      </c>
      <c r="I68">
        <v>7.43423</v>
      </c>
      <c r="J68">
        <v>0.50911</v>
      </c>
      <c r="K68">
        <v>0.17708</v>
      </c>
      <c r="L68">
        <v>0.54023</v>
      </c>
      <c r="M68">
        <v>0.59683</v>
      </c>
    </row>
    <row r="69" spans="1:13" ht="12.75">
      <c r="A69" t="s">
        <v>92</v>
      </c>
      <c r="B69">
        <v>0.00401</v>
      </c>
      <c r="C69">
        <v>226.57881</v>
      </c>
      <c r="D69">
        <v>0.0553</v>
      </c>
      <c r="E69">
        <v>0.01023</v>
      </c>
      <c r="F69">
        <v>0.48265</v>
      </c>
      <c r="G69">
        <v>0.14729</v>
      </c>
      <c r="H69">
        <v>171.65594</v>
      </c>
      <c r="I69">
        <v>2.69413</v>
      </c>
      <c r="J69">
        <v>0.4207</v>
      </c>
      <c r="K69">
        <v>0.09383</v>
      </c>
      <c r="L69">
        <v>0.50776</v>
      </c>
      <c r="M69">
        <v>0.41047</v>
      </c>
    </row>
    <row r="70" spans="1:13" ht="12.75">
      <c r="A70" t="s">
        <v>93</v>
      </c>
      <c r="B70">
        <v>-0.0006</v>
      </c>
      <c r="C70">
        <v>0.05892</v>
      </c>
      <c r="D70">
        <v>-0.0011</v>
      </c>
      <c r="E70">
        <v>-0.00015</v>
      </c>
      <c r="F70">
        <v>-0.001</v>
      </c>
      <c r="G70">
        <v>-0.00233</v>
      </c>
      <c r="H70">
        <v>0.00137</v>
      </c>
      <c r="I70">
        <v>0.00016</v>
      </c>
      <c r="J70">
        <v>0</v>
      </c>
      <c r="K70">
        <v>-0.00063</v>
      </c>
      <c r="L70">
        <v>0.00027</v>
      </c>
      <c r="M70">
        <v>-0.00029</v>
      </c>
    </row>
    <row r="71" spans="1:13" ht="12.75">
      <c r="A71" t="s">
        <v>94</v>
      </c>
      <c r="B71">
        <v>0.0068</v>
      </c>
      <c r="C71">
        <v>267.29199</v>
      </c>
      <c r="D71">
        <v>0.0059</v>
      </c>
      <c r="E71">
        <v>0.01391</v>
      </c>
      <c r="F71">
        <v>0.65249</v>
      </c>
      <c r="G71">
        <v>0.21547</v>
      </c>
      <c r="H71">
        <v>231.92886</v>
      </c>
      <c r="I71">
        <v>7.70147</v>
      </c>
      <c r="J71">
        <v>0.52638</v>
      </c>
      <c r="K71">
        <v>0.17603</v>
      </c>
      <c r="L71">
        <v>0.55286</v>
      </c>
      <c r="M71">
        <v>0.5828</v>
      </c>
    </row>
    <row r="72" spans="1:13" ht="12.75">
      <c r="A72" t="s">
        <v>95</v>
      </c>
      <c r="B72">
        <v>0.00658</v>
      </c>
      <c r="C72">
        <v>261.40271</v>
      </c>
      <c r="D72">
        <v>0.00968</v>
      </c>
      <c r="E72">
        <v>0.01257</v>
      </c>
      <c r="F72">
        <v>0.62412</v>
      </c>
      <c r="G72">
        <v>0.19641</v>
      </c>
      <c r="H72">
        <v>215.34787</v>
      </c>
      <c r="I72">
        <v>6.93082</v>
      </c>
      <c r="J72">
        <v>0.48333</v>
      </c>
      <c r="K72">
        <v>0.16782</v>
      </c>
      <c r="L72">
        <v>0.5481</v>
      </c>
      <c r="M72">
        <v>0.53432</v>
      </c>
    </row>
    <row r="73" spans="1:13" ht="12.75">
      <c r="A73" t="s">
        <v>96</v>
      </c>
      <c r="B73">
        <v>-0.00087</v>
      </c>
      <c r="C73">
        <v>-0.01318</v>
      </c>
      <c r="D73">
        <v>-0.00055</v>
      </c>
      <c r="E73">
        <v>-0.00013</v>
      </c>
      <c r="F73">
        <v>-0.00117</v>
      </c>
      <c r="G73">
        <v>0.0004</v>
      </c>
      <c r="H73">
        <v>0.00324</v>
      </c>
      <c r="I73">
        <v>0.0005</v>
      </c>
      <c r="J73">
        <v>-0.00054</v>
      </c>
      <c r="K73">
        <v>0.00027</v>
      </c>
      <c r="L73">
        <v>-0.00025</v>
      </c>
      <c r="M73">
        <v>-0.00124</v>
      </c>
    </row>
    <row r="74" spans="1:13" ht="12.75">
      <c r="A74" t="s">
        <v>50</v>
      </c>
      <c r="B74">
        <v>0.10034</v>
      </c>
      <c r="C74">
        <v>108.75467</v>
      </c>
      <c r="D74">
        <v>0.4944</v>
      </c>
      <c r="E74">
        <v>0.10598</v>
      </c>
      <c r="F74">
        <v>0.0785</v>
      </c>
      <c r="G74">
        <v>0.96971</v>
      </c>
      <c r="H74">
        <v>101.07135</v>
      </c>
      <c r="I74">
        <v>10.24865</v>
      </c>
      <c r="J74">
        <v>0.09825</v>
      </c>
      <c r="K74">
        <v>0.50734</v>
      </c>
      <c r="L74">
        <v>0.93774</v>
      </c>
      <c r="M74">
        <v>0.89568</v>
      </c>
    </row>
    <row r="75" spans="1:13" ht="12.75">
      <c r="A75" t="s">
        <v>97</v>
      </c>
      <c r="B75">
        <v>-0.00065</v>
      </c>
      <c r="C75">
        <v>-0.01248</v>
      </c>
      <c r="D75">
        <v>0.00028</v>
      </c>
      <c r="E75">
        <v>-0.0002</v>
      </c>
      <c r="F75">
        <v>-0.00045</v>
      </c>
      <c r="G75">
        <v>-0.00071</v>
      </c>
      <c r="H75">
        <v>0.00059</v>
      </c>
      <c r="I75">
        <v>0.00034</v>
      </c>
      <c r="J75">
        <v>-0.00073</v>
      </c>
      <c r="K75">
        <v>0.00324</v>
      </c>
      <c r="L75">
        <v>-0.00035</v>
      </c>
      <c r="M75">
        <v>0</v>
      </c>
    </row>
    <row r="76" spans="1:13" ht="12.75">
      <c r="A76" t="s">
        <v>98</v>
      </c>
      <c r="B76">
        <v>-0.00085</v>
      </c>
      <c r="C76">
        <v>-0.0409</v>
      </c>
      <c r="D76">
        <v>-0.00028</v>
      </c>
      <c r="E76">
        <v>-9E-05</v>
      </c>
      <c r="F76">
        <v>-0.00045</v>
      </c>
      <c r="G76">
        <v>0.0002</v>
      </c>
      <c r="H76">
        <v>-0.0002</v>
      </c>
      <c r="I76">
        <v>0.00019</v>
      </c>
      <c r="J76">
        <v>-0.00063</v>
      </c>
      <c r="K76">
        <v>0.0009</v>
      </c>
      <c r="L76">
        <v>-0.00043</v>
      </c>
      <c r="M76">
        <v>-0.00088</v>
      </c>
    </row>
    <row r="77" spans="1:13" ht="12.75">
      <c r="A77" t="s">
        <v>99</v>
      </c>
      <c r="B77">
        <v>0.00474</v>
      </c>
      <c r="C77">
        <v>266.34558</v>
      </c>
      <c r="D77">
        <v>0.05521</v>
      </c>
      <c r="E77">
        <v>0.0091</v>
      </c>
      <c r="F77">
        <v>0.52442</v>
      </c>
      <c r="G77">
        <v>0.14809</v>
      </c>
      <c r="H77">
        <v>176.59509</v>
      </c>
      <c r="I77">
        <v>2.76699</v>
      </c>
      <c r="J77">
        <v>0.41647</v>
      </c>
      <c r="K77">
        <v>0.09402</v>
      </c>
      <c r="L77">
        <v>0.56359</v>
      </c>
      <c r="M77">
        <v>0.4137</v>
      </c>
    </row>
    <row r="78" spans="1:13" ht="12.75">
      <c r="A78" t="s">
        <v>100</v>
      </c>
      <c r="B78">
        <v>0.0052</v>
      </c>
      <c r="C78">
        <v>257.90387</v>
      </c>
      <c r="D78">
        <v>0.05981</v>
      </c>
      <c r="E78">
        <v>0.00942</v>
      </c>
      <c r="F78">
        <v>0.52061</v>
      </c>
      <c r="G78">
        <v>0.15623</v>
      </c>
      <c r="H78">
        <v>178.63135</v>
      </c>
      <c r="I78">
        <v>2.80262</v>
      </c>
      <c r="J78">
        <v>0.42869</v>
      </c>
      <c r="K78">
        <v>0.09569</v>
      </c>
      <c r="L78">
        <v>0.55338</v>
      </c>
      <c r="M78">
        <v>0.41955</v>
      </c>
    </row>
    <row r="79" spans="1:13" ht="12.75">
      <c r="A79" t="s">
        <v>101</v>
      </c>
      <c r="B79">
        <v>0.00052</v>
      </c>
      <c r="C79">
        <v>0.08387</v>
      </c>
      <c r="D79">
        <v>-0.00083</v>
      </c>
      <c r="E79">
        <v>-0.00011</v>
      </c>
      <c r="F79">
        <v>-0.00072</v>
      </c>
      <c r="G79">
        <v>-0.00101</v>
      </c>
      <c r="H79">
        <v>0.00069</v>
      </c>
      <c r="I79">
        <v>0.00029</v>
      </c>
      <c r="J79">
        <v>-0.00063</v>
      </c>
      <c r="K79">
        <v>0.00252</v>
      </c>
      <c r="L79">
        <v>0</v>
      </c>
      <c r="M79">
        <v>0.00018</v>
      </c>
    </row>
    <row r="80" spans="1:13" ht="12.75">
      <c r="A80" t="s">
        <v>102</v>
      </c>
      <c r="B80">
        <v>0.00527</v>
      </c>
      <c r="C80">
        <v>276.93661</v>
      </c>
      <c r="D80">
        <v>0.02046</v>
      </c>
      <c r="E80">
        <v>0.01156</v>
      </c>
      <c r="F80">
        <v>0.62088</v>
      </c>
      <c r="G80">
        <v>0.2097</v>
      </c>
      <c r="H80">
        <v>227.08798</v>
      </c>
      <c r="I80">
        <v>3.93085</v>
      </c>
      <c r="J80">
        <v>0.51702</v>
      </c>
      <c r="K80">
        <v>0.17186</v>
      </c>
      <c r="L80">
        <v>0.54488</v>
      </c>
      <c r="M80">
        <v>0.53026</v>
      </c>
    </row>
    <row r="81" spans="1:13" ht="12.75">
      <c r="A81" t="s">
        <v>103</v>
      </c>
      <c r="B81">
        <v>0.00588</v>
      </c>
      <c r="C81">
        <v>261.27698</v>
      </c>
      <c r="D81">
        <v>0.02672</v>
      </c>
      <c r="E81">
        <v>0.01122</v>
      </c>
      <c r="F81">
        <v>0.59508</v>
      </c>
      <c r="G81">
        <v>0.20107</v>
      </c>
      <c r="H81">
        <v>218.07387</v>
      </c>
      <c r="I81">
        <v>3.77477</v>
      </c>
      <c r="J81">
        <v>0.50467</v>
      </c>
      <c r="K81">
        <v>0.16342</v>
      </c>
      <c r="L81">
        <v>0.52192</v>
      </c>
      <c r="M81">
        <v>0.50811</v>
      </c>
    </row>
    <row r="82" spans="1:13" ht="12.75">
      <c r="A82" t="s">
        <v>104</v>
      </c>
      <c r="B82">
        <v>0.00399</v>
      </c>
      <c r="C82">
        <v>241.72165</v>
      </c>
      <c r="D82">
        <v>0.05981</v>
      </c>
      <c r="E82">
        <v>0.00914</v>
      </c>
      <c r="F82">
        <v>0.49418</v>
      </c>
      <c r="G82">
        <v>0.14587</v>
      </c>
      <c r="H82">
        <v>175.15672</v>
      </c>
      <c r="I82">
        <v>2.75516</v>
      </c>
      <c r="J82">
        <v>0.41523</v>
      </c>
      <c r="K82">
        <v>0.0925</v>
      </c>
      <c r="L82">
        <v>0.51421</v>
      </c>
      <c r="M82">
        <v>0.41687</v>
      </c>
    </row>
    <row r="83" spans="1:13" ht="12.75">
      <c r="A83" t="s">
        <v>105</v>
      </c>
      <c r="B83">
        <v>0.00407</v>
      </c>
      <c r="C83">
        <v>262.97498</v>
      </c>
      <c r="D83">
        <v>0.0565</v>
      </c>
      <c r="E83">
        <v>0.00942</v>
      </c>
      <c r="F83">
        <v>0.52408</v>
      </c>
      <c r="G83">
        <v>0.15201</v>
      </c>
      <c r="H83">
        <v>177.48029</v>
      </c>
      <c r="I83">
        <v>2.78338</v>
      </c>
      <c r="J83">
        <v>0.42121</v>
      </c>
      <c r="K83">
        <v>0.09568</v>
      </c>
      <c r="L83">
        <v>0.55977</v>
      </c>
      <c r="M83">
        <v>0.40975</v>
      </c>
    </row>
    <row r="84" spans="1:13" ht="12.75">
      <c r="A84" t="s">
        <v>106</v>
      </c>
      <c r="B84">
        <v>-0.00112</v>
      </c>
      <c r="C84">
        <v>0.05059</v>
      </c>
      <c r="D84">
        <v>0.00055</v>
      </c>
      <c r="E84">
        <v>-0.00011</v>
      </c>
      <c r="F84">
        <v>-0.00126</v>
      </c>
      <c r="G84">
        <v>-0.00101</v>
      </c>
      <c r="H84">
        <v>0.00039</v>
      </c>
      <c r="I84">
        <v>3E-05</v>
      </c>
      <c r="J84">
        <v>-0.00063</v>
      </c>
      <c r="K84">
        <v>0.00198</v>
      </c>
      <c r="L84">
        <v>-0.00023</v>
      </c>
      <c r="M84">
        <v>-0.00047</v>
      </c>
    </row>
    <row r="85" spans="1:13" ht="12.75">
      <c r="A85" t="s">
        <v>50</v>
      </c>
      <c r="B85">
        <v>0.10088</v>
      </c>
      <c r="C85">
        <v>105.9248</v>
      </c>
      <c r="D85">
        <v>0.49964</v>
      </c>
      <c r="E85">
        <v>0.10716</v>
      </c>
      <c r="F85">
        <v>0.08161</v>
      </c>
      <c r="G85">
        <v>0.987</v>
      </c>
      <c r="H85">
        <v>100.81146</v>
      </c>
      <c r="I85">
        <v>10.22647</v>
      </c>
      <c r="J85">
        <v>0.0993</v>
      </c>
      <c r="K85">
        <v>0.51227</v>
      </c>
      <c r="L85">
        <v>0.93842</v>
      </c>
      <c r="M85">
        <v>0.89274</v>
      </c>
    </row>
    <row r="86" spans="1:13" ht="12.75">
      <c r="A86" t="s">
        <v>107</v>
      </c>
      <c r="B86">
        <v>0.00675</v>
      </c>
      <c r="C86">
        <v>291.14117</v>
      </c>
      <c r="D86">
        <v>0.00691</v>
      </c>
      <c r="E86">
        <v>0.01158</v>
      </c>
      <c r="F86">
        <v>0.65003</v>
      </c>
      <c r="G86">
        <v>0.21602</v>
      </c>
      <c r="H86">
        <v>229.22968</v>
      </c>
      <c r="I86">
        <v>6.79326</v>
      </c>
      <c r="J86">
        <v>0.50622</v>
      </c>
      <c r="K86">
        <v>0.17867</v>
      </c>
      <c r="L86">
        <v>0.56603</v>
      </c>
      <c r="M86">
        <v>0.59849</v>
      </c>
    </row>
    <row r="87" spans="1:13" ht="12.75">
      <c r="A87" t="s">
        <v>108</v>
      </c>
      <c r="B87">
        <v>0.00643</v>
      </c>
      <c r="C87">
        <v>250.15382</v>
      </c>
      <c r="D87">
        <v>0.00783</v>
      </c>
      <c r="E87">
        <v>0.00929</v>
      </c>
      <c r="F87">
        <v>0.57306</v>
      </c>
      <c r="G87">
        <v>0.18735</v>
      </c>
      <c r="H87">
        <v>214.00769</v>
      </c>
      <c r="I87">
        <v>6.35139</v>
      </c>
      <c r="J87">
        <v>0.46141</v>
      </c>
      <c r="K87">
        <v>0.16141</v>
      </c>
      <c r="L87">
        <v>0.48841</v>
      </c>
      <c r="M87">
        <v>0.54194</v>
      </c>
    </row>
    <row r="88" spans="1:13" ht="12.75">
      <c r="A88" t="s">
        <v>109</v>
      </c>
      <c r="B88">
        <v>-0.00045</v>
      </c>
      <c r="C88">
        <v>-0.01179</v>
      </c>
      <c r="D88">
        <v>0.00046</v>
      </c>
      <c r="E88">
        <v>-0.00024</v>
      </c>
      <c r="F88">
        <v>-0.00064</v>
      </c>
      <c r="G88">
        <v>-0.00081</v>
      </c>
      <c r="H88">
        <v>0.00098</v>
      </c>
      <c r="I88">
        <v>0.00026</v>
      </c>
      <c r="J88">
        <v>-0.00079</v>
      </c>
      <c r="K88">
        <v>-0.00099</v>
      </c>
      <c r="L88">
        <v>0.00055</v>
      </c>
      <c r="M88">
        <v>-0.00024</v>
      </c>
    </row>
    <row r="89" spans="1:13" ht="12.75">
      <c r="A89" t="s">
        <v>110</v>
      </c>
      <c r="B89">
        <v>-0.00017</v>
      </c>
      <c r="C89">
        <v>-0.01248</v>
      </c>
      <c r="D89">
        <v>-0.0011</v>
      </c>
      <c r="E89">
        <v>-0.00026</v>
      </c>
      <c r="F89">
        <v>-0.00198</v>
      </c>
      <c r="G89">
        <v>-0.00162</v>
      </c>
      <c r="H89">
        <v>0.00108</v>
      </c>
      <c r="I89">
        <v>0.00022</v>
      </c>
      <c r="J89">
        <v>-0.00038</v>
      </c>
      <c r="K89">
        <v>9E-05</v>
      </c>
      <c r="L89">
        <v>-0.00031</v>
      </c>
      <c r="M89">
        <v>6E-05</v>
      </c>
    </row>
    <row r="90" spans="1:13" ht="12.75">
      <c r="A90" t="s">
        <v>111</v>
      </c>
      <c r="B90">
        <v>-0.0003</v>
      </c>
      <c r="C90">
        <v>0.0021</v>
      </c>
      <c r="D90">
        <v>-0.00165</v>
      </c>
      <c r="E90">
        <v>-0.00029</v>
      </c>
      <c r="F90">
        <v>-0.00153</v>
      </c>
      <c r="G90">
        <v>-0.00101</v>
      </c>
      <c r="H90">
        <v>0.0001</v>
      </c>
      <c r="I90">
        <v>0.00019</v>
      </c>
      <c r="J90">
        <v>-0.00041</v>
      </c>
      <c r="K90">
        <v>0.00099</v>
      </c>
      <c r="L90">
        <v>0.0002</v>
      </c>
      <c r="M90">
        <v>-0.00053</v>
      </c>
    </row>
    <row r="91" spans="1:13" ht="12.75">
      <c r="A91" t="s">
        <v>112</v>
      </c>
      <c r="B91">
        <v>0.00468</v>
      </c>
      <c r="C91">
        <v>248.63168</v>
      </c>
      <c r="D91">
        <v>0.06147</v>
      </c>
      <c r="E91">
        <v>0.00905</v>
      </c>
      <c r="F91">
        <v>0.5038</v>
      </c>
      <c r="G91">
        <v>0.15063</v>
      </c>
      <c r="H91">
        <v>175.57997</v>
      </c>
      <c r="I91">
        <v>2.75935</v>
      </c>
      <c r="J91">
        <v>0.41678</v>
      </c>
      <c r="K91">
        <v>0.09712</v>
      </c>
      <c r="L91">
        <v>0.53825</v>
      </c>
      <c r="M91">
        <v>0.40719</v>
      </c>
    </row>
    <row r="92" spans="1:13" ht="12.75">
      <c r="A92" t="s">
        <v>113</v>
      </c>
      <c r="B92">
        <v>0.00434</v>
      </c>
      <c r="C92">
        <v>233.43358</v>
      </c>
      <c r="D92">
        <v>0.05133</v>
      </c>
      <c r="E92">
        <v>0.00773</v>
      </c>
      <c r="F92">
        <v>0.46774</v>
      </c>
      <c r="G92">
        <v>0.13454</v>
      </c>
      <c r="H92">
        <v>161.69006</v>
      </c>
      <c r="I92">
        <v>2.52886</v>
      </c>
      <c r="J92">
        <v>0.38307</v>
      </c>
      <c r="K92">
        <v>0.08427</v>
      </c>
      <c r="L92">
        <v>0.49096</v>
      </c>
      <c r="M92">
        <v>0.3707</v>
      </c>
    </row>
    <row r="93" spans="1:13" ht="12.75">
      <c r="A93" t="s">
        <v>114</v>
      </c>
      <c r="B93">
        <v>-0.00075</v>
      </c>
      <c r="C93">
        <v>0.05757</v>
      </c>
      <c r="D93">
        <v>0.00028</v>
      </c>
      <c r="E93">
        <v>-0.00024</v>
      </c>
      <c r="F93">
        <v>-0.00108</v>
      </c>
      <c r="G93">
        <v>-0.00111</v>
      </c>
      <c r="H93">
        <v>0.00128</v>
      </c>
      <c r="I93">
        <v>0.00026</v>
      </c>
      <c r="J93">
        <v>-0.00035</v>
      </c>
      <c r="K93">
        <v>0.00162</v>
      </c>
      <c r="L93">
        <v>0.00074</v>
      </c>
      <c r="M93">
        <v>-0.00064</v>
      </c>
    </row>
    <row r="94" spans="1:13" ht="12.75">
      <c r="A94" t="s">
        <v>115</v>
      </c>
      <c r="B94">
        <v>0.00728</v>
      </c>
      <c r="C94">
        <v>316.39853</v>
      </c>
      <c r="D94">
        <v>0.01217</v>
      </c>
      <c r="E94">
        <v>0.01083</v>
      </c>
      <c r="F94">
        <v>0.69831</v>
      </c>
      <c r="G94">
        <v>0.22093</v>
      </c>
      <c r="H94">
        <v>241.45151</v>
      </c>
      <c r="I94">
        <v>8.87424</v>
      </c>
      <c r="J94">
        <v>0.51917</v>
      </c>
      <c r="K94">
        <v>0.18105</v>
      </c>
      <c r="L94">
        <v>0.62946</v>
      </c>
      <c r="M94">
        <v>0.60912</v>
      </c>
    </row>
    <row r="95" spans="1:13" ht="12.75">
      <c r="A95" t="s">
        <v>116</v>
      </c>
      <c r="B95">
        <v>0.00691</v>
      </c>
      <c r="C95">
        <v>287.37024</v>
      </c>
      <c r="D95">
        <v>0.00894</v>
      </c>
      <c r="E95">
        <v>0.01037</v>
      </c>
      <c r="F95">
        <v>0.63441</v>
      </c>
      <c r="G95">
        <v>0.19867</v>
      </c>
      <c r="H95">
        <v>225.78778</v>
      </c>
      <c r="I95">
        <v>8.32721</v>
      </c>
      <c r="J95">
        <v>0.48984</v>
      </c>
      <c r="K95">
        <v>0.16755</v>
      </c>
      <c r="L95">
        <v>0.56371</v>
      </c>
      <c r="M95">
        <v>0.56039</v>
      </c>
    </row>
    <row r="96" spans="1:13" ht="12.75">
      <c r="A96" t="s">
        <v>117</v>
      </c>
      <c r="B96">
        <v>0.00392</v>
      </c>
      <c r="C96">
        <v>262.25439</v>
      </c>
      <c r="D96">
        <v>0.05668</v>
      </c>
      <c r="E96">
        <v>0.00746</v>
      </c>
      <c r="F96">
        <v>0.50058</v>
      </c>
      <c r="G96">
        <v>0.1403</v>
      </c>
      <c r="H96">
        <v>173.29272</v>
      </c>
      <c r="I96">
        <v>2.71444</v>
      </c>
      <c r="J96">
        <v>0.39488</v>
      </c>
      <c r="K96">
        <v>0.09261</v>
      </c>
      <c r="L96">
        <v>0.531</v>
      </c>
      <c r="M96">
        <v>0.40846</v>
      </c>
    </row>
    <row r="97" spans="1:13" ht="12.75">
      <c r="A97" t="s">
        <v>118</v>
      </c>
      <c r="B97">
        <v>0.00314</v>
      </c>
      <c r="C97">
        <v>266.29657</v>
      </c>
      <c r="D97">
        <v>0.06479</v>
      </c>
      <c r="E97">
        <v>0.00782</v>
      </c>
      <c r="F97">
        <v>0.52561</v>
      </c>
      <c r="G97">
        <v>0.14931</v>
      </c>
      <c r="H97">
        <v>182.28409</v>
      </c>
      <c r="I97">
        <v>2.84251</v>
      </c>
      <c r="J97">
        <v>0.41766</v>
      </c>
      <c r="K97">
        <v>0.09208</v>
      </c>
      <c r="L97">
        <v>0.54891</v>
      </c>
      <c r="M97">
        <v>0.4273</v>
      </c>
    </row>
    <row r="98" spans="1:13" ht="12.75">
      <c r="A98" t="s">
        <v>50</v>
      </c>
      <c r="B98">
        <v>0.1017</v>
      </c>
      <c r="C98">
        <v>110.90335</v>
      </c>
      <c r="D98">
        <v>0.49505</v>
      </c>
      <c r="E98">
        <v>0.10286</v>
      </c>
      <c r="F98">
        <v>0.08063</v>
      </c>
      <c r="G98">
        <v>0.95249</v>
      </c>
      <c r="H98">
        <v>101.71902</v>
      </c>
      <c r="I98">
        <v>10.34055</v>
      </c>
      <c r="J98">
        <v>0.09631</v>
      </c>
      <c r="K98">
        <v>0.50033</v>
      </c>
      <c r="L98">
        <v>0.94186</v>
      </c>
      <c r="M98">
        <v>0.89776</v>
      </c>
    </row>
    <row r="99" spans="1:13" ht="12.75">
      <c r="A99" t="s">
        <v>119</v>
      </c>
      <c r="B99">
        <v>-0.0005</v>
      </c>
      <c r="C99">
        <v>0.06446</v>
      </c>
      <c r="D99">
        <v>0.00064</v>
      </c>
      <c r="E99">
        <v>-0.00013</v>
      </c>
      <c r="F99">
        <v>-0.00135</v>
      </c>
      <c r="G99">
        <v>-0.0002</v>
      </c>
      <c r="H99">
        <v>0.00118</v>
      </c>
      <c r="I99">
        <v>5E-05</v>
      </c>
      <c r="J99">
        <v>-0.00044</v>
      </c>
      <c r="K99">
        <v>0.00063</v>
      </c>
      <c r="L99">
        <v>0.00028</v>
      </c>
      <c r="M99">
        <v>0</v>
      </c>
    </row>
    <row r="100" spans="1:13" ht="12.75">
      <c r="A100" t="s">
        <v>120</v>
      </c>
      <c r="B100">
        <v>0.00716</v>
      </c>
      <c r="C100">
        <v>322.08362</v>
      </c>
      <c r="D100">
        <v>0.00802</v>
      </c>
      <c r="E100">
        <v>0.00987</v>
      </c>
      <c r="F100">
        <v>0.69309</v>
      </c>
      <c r="G100">
        <v>0.21668</v>
      </c>
      <c r="H100">
        <v>234.67154</v>
      </c>
      <c r="I100">
        <v>5.03765</v>
      </c>
      <c r="J100">
        <v>0.49992</v>
      </c>
      <c r="K100">
        <v>0.17542</v>
      </c>
      <c r="L100">
        <v>0.6409</v>
      </c>
      <c r="M100">
        <v>0.59759</v>
      </c>
    </row>
    <row r="101" spans="1:13" ht="12.75">
      <c r="A101" t="s">
        <v>121</v>
      </c>
      <c r="B101">
        <v>0.00665</v>
      </c>
      <c r="C101">
        <v>326.50208</v>
      </c>
      <c r="D101">
        <v>0.0106</v>
      </c>
      <c r="E101">
        <v>0.01048</v>
      </c>
      <c r="F101">
        <v>0.71229</v>
      </c>
      <c r="G101">
        <v>0.22254</v>
      </c>
      <c r="H101">
        <v>236.42035</v>
      </c>
      <c r="I101">
        <v>5.06734</v>
      </c>
      <c r="J101">
        <v>0.50126</v>
      </c>
      <c r="K101">
        <v>0.17733</v>
      </c>
      <c r="L101">
        <v>0.65664</v>
      </c>
      <c r="M101">
        <v>0.60225</v>
      </c>
    </row>
    <row r="102" spans="1:13" ht="12.75">
      <c r="A102" t="s">
        <v>122</v>
      </c>
      <c r="B102">
        <v>-0.0005</v>
      </c>
      <c r="C102">
        <v>-0.0312</v>
      </c>
      <c r="D102">
        <v>-0.00147</v>
      </c>
      <c r="E102">
        <v>-0.00011</v>
      </c>
      <c r="F102">
        <v>-0.00117</v>
      </c>
      <c r="G102">
        <v>-0.00071</v>
      </c>
      <c r="H102">
        <v>0</v>
      </c>
      <c r="I102">
        <v>0.00029</v>
      </c>
      <c r="J102">
        <v>-0.00022</v>
      </c>
      <c r="K102">
        <v>0.0027</v>
      </c>
      <c r="L102">
        <v>0.00053</v>
      </c>
      <c r="M102">
        <v>-0.00047</v>
      </c>
    </row>
    <row r="103" spans="1:13" ht="12.75">
      <c r="A103" t="s">
        <v>123</v>
      </c>
      <c r="B103">
        <v>-0.00027</v>
      </c>
      <c r="C103">
        <v>-0.01525</v>
      </c>
      <c r="D103">
        <v>-0.0011</v>
      </c>
      <c r="E103">
        <v>-0.00022</v>
      </c>
      <c r="F103">
        <v>-0.00153</v>
      </c>
      <c r="G103">
        <v>-0.00081</v>
      </c>
      <c r="H103">
        <v>-0.00049</v>
      </c>
      <c r="I103">
        <v>0.00032</v>
      </c>
      <c r="J103">
        <v>-0.00054</v>
      </c>
      <c r="K103">
        <v>0.00216</v>
      </c>
      <c r="L103">
        <v>0.00025</v>
      </c>
      <c r="M103">
        <v>-0.00035</v>
      </c>
    </row>
    <row r="104" spans="1:13" ht="12.75">
      <c r="A104" t="s">
        <v>124</v>
      </c>
      <c r="B104">
        <v>-0.0005</v>
      </c>
      <c r="C104">
        <v>-0.01734</v>
      </c>
      <c r="D104">
        <v>0.00064</v>
      </c>
      <c r="E104">
        <v>-0.00015</v>
      </c>
      <c r="F104">
        <v>-0.001</v>
      </c>
      <c r="G104">
        <v>-0.00121</v>
      </c>
      <c r="H104">
        <v>-0.0001</v>
      </c>
      <c r="I104">
        <v>0.00027</v>
      </c>
      <c r="J104">
        <v>0</v>
      </c>
      <c r="K104">
        <v>0.00081</v>
      </c>
      <c r="L104">
        <v>0.00058</v>
      </c>
      <c r="M104">
        <v>-0.00065</v>
      </c>
    </row>
    <row r="105" spans="1:13" ht="12.75">
      <c r="A105" t="s">
        <v>125</v>
      </c>
      <c r="B105">
        <v>0.00412</v>
      </c>
      <c r="C105">
        <v>250.30048</v>
      </c>
      <c r="D105">
        <v>0.05474</v>
      </c>
      <c r="E105">
        <v>0.00727</v>
      </c>
      <c r="F105">
        <v>0.48926</v>
      </c>
      <c r="G105">
        <v>0.13758</v>
      </c>
      <c r="H105">
        <v>172.53925</v>
      </c>
      <c r="I105">
        <v>2.71071</v>
      </c>
      <c r="J105">
        <v>0.39465</v>
      </c>
      <c r="K105">
        <v>0.08966</v>
      </c>
      <c r="L105">
        <v>0.51897</v>
      </c>
      <c r="M105">
        <v>0.39366</v>
      </c>
    </row>
    <row r="106" spans="1:13" ht="12.75">
      <c r="A106" t="s">
        <v>126</v>
      </c>
      <c r="B106">
        <v>0.00453</v>
      </c>
      <c r="C106">
        <v>247.88065</v>
      </c>
      <c r="D106">
        <v>0.05549</v>
      </c>
      <c r="E106">
        <v>0.00685</v>
      </c>
      <c r="F106">
        <v>0.48084</v>
      </c>
      <c r="G106">
        <v>0.13788</v>
      </c>
      <c r="H106">
        <v>167.1734</v>
      </c>
      <c r="I106">
        <v>2.61511</v>
      </c>
      <c r="J106">
        <v>0.38004</v>
      </c>
      <c r="K106">
        <v>0.0875</v>
      </c>
      <c r="L106">
        <v>0.50559</v>
      </c>
      <c r="M106">
        <v>0.38316</v>
      </c>
    </row>
    <row r="107" spans="1:13" ht="12.75">
      <c r="A107" t="s">
        <v>127</v>
      </c>
      <c r="B107">
        <v>0.00364</v>
      </c>
      <c r="C107">
        <v>246.02515</v>
      </c>
      <c r="D107">
        <v>0.05004</v>
      </c>
      <c r="E107">
        <v>0.00708</v>
      </c>
      <c r="F107">
        <v>0.48064</v>
      </c>
      <c r="G107">
        <v>0.13929</v>
      </c>
      <c r="H107">
        <v>168.43954</v>
      </c>
      <c r="I107">
        <v>2.62835</v>
      </c>
      <c r="J107">
        <v>0.38481</v>
      </c>
      <c r="K107">
        <v>0.08814</v>
      </c>
      <c r="L107">
        <v>0.5158</v>
      </c>
      <c r="M107">
        <v>0.38309</v>
      </c>
    </row>
    <row r="108" spans="1:13" ht="12.75">
      <c r="A108" t="s">
        <v>128</v>
      </c>
      <c r="B108">
        <v>0.00434</v>
      </c>
      <c r="C108">
        <v>238.93192</v>
      </c>
      <c r="D108">
        <v>0.05207</v>
      </c>
      <c r="E108">
        <v>0.00738</v>
      </c>
      <c r="F108">
        <v>0.47384</v>
      </c>
      <c r="G108">
        <v>0.13626</v>
      </c>
      <c r="H108">
        <v>167.41711</v>
      </c>
      <c r="I108">
        <v>2.6163</v>
      </c>
      <c r="J108">
        <v>0.38601</v>
      </c>
      <c r="K108">
        <v>0.09053</v>
      </c>
      <c r="L108">
        <v>0.49845</v>
      </c>
      <c r="M108">
        <v>0.3849</v>
      </c>
    </row>
    <row r="109" spans="1:13" ht="12.75">
      <c r="A109" t="s">
        <v>129</v>
      </c>
      <c r="B109">
        <v>0.00374</v>
      </c>
      <c r="C109">
        <v>258.30017</v>
      </c>
      <c r="D109">
        <v>0.05336</v>
      </c>
      <c r="E109">
        <v>0.00736</v>
      </c>
      <c r="F109">
        <v>0.49227</v>
      </c>
      <c r="G109">
        <v>0.14749</v>
      </c>
      <c r="H109">
        <v>169.5903</v>
      </c>
      <c r="I109">
        <v>2.65634</v>
      </c>
      <c r="J109">
        <v>0.38734</v>
      </c>
      <c r="K109">
        <v>0.09125</v>
      </c>
      <c r="L109">
        <v>0.53717</v>
      </c>
      <c r="M109">
        <v>0.39163</v>
      </c>
    </row>
    <row r="110" spans="1:13" ht="12.75">
      <c r="A110" t="s">
        <v>130</v>
      </c>
      <c r="B110">
        <v>0.00422</v>
      </c>
      <c r="C110">
        <v>239.4631</v>
      </c>
      <c r="D110">
        <v>0.05346</v>
      </c>
      <c r="E110">
        <v>0.00758</v>
      </c>
      <c r="F110">
        <v>0.48065</v>
      </c>
      <c r="G110">
        <v>0.13717</v>
      </c>
      <c r="H110">
        <v>171.52896</v>
      </c>
      <c r="I110">
        <v>2.70321</v>
      </c>
      <c r="J110">
        <v>0.39698</v>
      </c>
      <c r="K110">
        <v>0.08695</v>
      </c>
      <c r="L110">
        <v>0.49686</v>
      </c>
      <c r="M110">
        <v>0.39658</v>
      </c>
    </row>
    <row r="111" spans="1:13" ht="12.75">
      <c r="A111" t="s">
        <v>131</v>
      </c>
      <c r="B111">
        <v>0.00414</v>
      </c>
      <c r="C111">
        <v>282.57422</v>
      </c>
      <c r="D111">
        <v>0.05078</v>
      </c>
      <c r="E111">
        <v>0.00786</v>
      </c>
      <c r="F111">
        <v>0.53803</v>
      </c>
      <c r="G111">
        <v>0.15346</v>
      </c>
      <c r="H111">
        <v>183.44644</v>
      </c>
      <c r="I111">
        <v>2.87144</v>
      </c>
      <c r="J111">
        <v>0.41797</v>
      </c>
      <c r="K111">
        <v>0.09914</v>
      </c>
      <c r="L111">
        <v>0.57769</v>
      </c>
      <c r="M111">
        <v>0.4291</v>
      </c>
    </row>
    <row r="112" spans="1:13" ht="12.75">
      <c r="A112" t="s">
        <v>50</v>
      </c>
      <c r="B112">
        <v>0.10253</v>
      </c>
      <c r="C112">
        <v>114.04082</v>
      </c>
      <c r="D112">
        <v>0.48149</v>
      </c>
      <c r="E112">
        <v>0.10145</v>
      </c>
      <c r="F112">
        <v>0.08055</v>
      </c>
      <c r="G112">
        <v>0.95927</v>
      </c>
      <c r="H112">
        <v>103.49779</v>
      </c>
      <c r="I112">
        <v>10.41159</v>
      </c>
      <c r="J112">
        <v>0.09443</v>
      </c>
      <c r="K112">
        <v>0.49528</v>
      </c>
      <c r="L112">
        <v>0.94448</v>
      </c>
      <c r="M112">
        <v>0.89745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12"/>
  <sheetViews>
    <sheetView workbookViewId="0" topLeftCell="A1">
      <pane xSplit="1" ySplit="4" topLeftCell="B4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7" sqref="B47"/>
    </sheetView>
  </sheetViews>
  <sheetFormatPr defaultColWidth="9.140625" defaultRowHeight="12.75"/>
  <cols>
    <col min="1" max="1" width="17.8515625" style="0" customWidth="1"/>
    <col min="2" max="2" width="9.421875" style="0" bestFit="1" customWidth="1"/>
    <col min="3" max="5" width="9.28125" style="0" bestFit="1" customWidth="1"/>
    <col min="6" max="6" width="9.8515625" style="0" bestFit="1" customWidth="1"/>
    <col min="7" max="7" width="9.28125" style="0" bestFit="1" customWidth="1"/>
    <col min="8" max="8" width="10.57421875" style="0" bestFit="1" customWidth="1"/>
    <col min="9" max="9" width="9.28125" style="0" bestFit="1" customWidth="1"/>
    <col min="10" max="10" width="10.57421875" style="0" bestFit="1" customWidth="1"/>
    <col min="11" max="11" width="9.28125" style="0" bestFit="1" customWidth="1"/>
    <col min="12" max="12" width="9.421875" style="0" bestFit="1" customWidth="1"/>
    <col min="13" max="13" width="9.28125" style="0" bestFit="1" customWidth="1"/>
    <col min="14" max="14" width="10.57421875" style="0" bestFit="1" customWidth="1"/>
    <col min="15" max="15" width="9.28125" style="0" bestFit="1" customWidth="1"/>
    <col min="16" max="16" width="10.57421875" style="0" bestFit="1" customWidth="1"/>
    <col min="17" max="17" width="9.28125" style="0" bestFit="1" customWidth="1"/>
    <col min="18" max="18" width="10.57421875" style="0" bestFit="1" customWidth="1"/>
    <col min="19" max="19" width="9.28125" style="0" bestFit="1" customWidth="1"/>
    <col min="20" max="20" width="9.421875" style="0" bestFit="1" customWidth="1"/>
    <col min="21" max="21" width="9.28125" style="0" bestFit="1" customWidth="1"/>
    <col min="22" max="22" width="10.57421875" style="0" bestFit="1" customWidth="1"/>
    <col min="23" max="23" width="9.28125" style="0" bestFit="1" customWidth="1"/>
    <col min="24" max="24" width="9.8515625" style="0" bestFit="1" customWidth="1"/>
  </cols>
  <sheetData>
    <row r="1" ht="12.75">
      <c r="A1" t="s">
        <v>45</v>
      </c>
    </row>
    <row r="2" ht="12.75">
      <c r="A2" t="s">
        <v>46</v>
      </c>
    </row>
    <row r="3" spans="2:25" ht="12.75">
      <c r="B3" t="s">
        <v>132</v>
      </c>
      <c r="C3" t="s">
        <v>133</v>
      </c>
      <c r="D3" t="s">
        <v>132</v>
      </c>
      <c r="E3" t="s">
        <v>133</v>
      </c>
      <c r="F3" t="s">
        <v>132</v>
      </c>
      <c r="G3" t="s">
        <v>133</v>
      </c>
      <c r="H3" t="s">
        <v>132</v>
      </c>
      <c r="I3" t="s">
        <v>133</v>
      </c>
      <c r="J3" t="s">
        <v>132</v>
      </c>
      <c r="K3" t="s">
        <v>133</v>
      </c>
      <c r="L3" t="s">
        <v>132</v>
      </c>
      <c r="M3" t="s">
        <v>133</v>
      </c>
      <c r="N3" t="s">
        <v>132</v>
      </c>
      <c r="O3" t="s">
        <v>133</v>
      </c>
      <c r="P3" t="s">
        <v>132</v>
      </c>
      <c r="Q3" t="s">
        <v>133</v>
      </c>
      <c r="R3" t="s">
        <v>132</v>
      </c>
      <c r="S3" t="s">
        <v>133</v>
      </c>
      <c r="T3" t="s">
        <v>132</v>
      </c>
      <c r="U3" t="s">
        <v>133</v>
      </c>
      <c r="V3" t="s">
        <v>132</v>
      </c>
      <c r="W3" t="s">
        <v>133</v>
      </c>
      <c r="X3" t="s">
        <v>132</v>
      </c>
      <c r="Y3" t="s">
        <v>133</v>
      </c>
    </row>
    <row r="4" spans="1:24" ht="12.75">
      <c r="A4" s="19" t="s">
        <v>47</v>
      </c>
      <c r="B4" t="s">
        <v>134</v>
      </c>
      <c r="D4" t="s">
        <v>135</v>
      </c>
      <c r="F4" t="s">
        <v>136</v>
      </c>
      <c r="H4" t="s">
        <v>137</v>
      </c>
      <c r="J4" t="s">
        <v>138</v>
      </c>
      <c r="L4" t="s">
        <v>139</v>
      </c>
      <c r="N4" t="s">
        <v>140</v>
      </c>
      <c r="P4" t="s">
        <v>141</v>
      </c>
      <c r="R4" t="s">
        <v>142</v>
      </c>
      <c r="T4" t="s">
        <v>143</v>
      </c>
      <c r="V4" t="s">
        <v>144</v>
      </c>
      <c r="X4" t="s">
        <v>145</v>
      </c>
    </row>
    <row r="5" spans="1:25" ht="12.75">
      <c r="A5" t="s">
        <v>48</v>
      </c>
      <c r="B5">
        <v>-0.04905</v>
      </c>
      <c r="C5">
        <v>62.90438</v>
      </c>
      <c r="D5">
        <v>0.08454</v>
      </c>
      <c r="E5">
        <v>25.50838</v>
      </c>
      <c r="F5">
        <v>-0.00231</v>
      </c>
      <c r="G5">
        <v>424.36588</v>
      </c>
      <c r="H5">
        <v>-0.0999</v>
      </c>
      <c r="I5">
        <v>7.844</v>
      </c>
      <c r="J5">
        <v>-0.00817</v>
      </c>
      <c r="K5">
        <v>141.42136</v>
      </c>
      <c r="L5">
        <v>-0.01247</v>
      </c>
      <c r="M5">
        <v>235.7142</v>
      </c>
      <c r="N5">
        <v>0.01231</v>
      </c>
      <c r="O5">
        <v>15.70424</v>
      </c>
      <c r="P5">
        <v>0.00274</v>
      </c>
      <c r="Q5">
        <v>282.87091</v>
      </c>
      <c r="R5">
        <v>-0.14986</v>
      </c>
      <c r="S5">
        <v>31.43908</v>
      </c>
      <c r="T5">
        <v>0.0037</v>
      </c>
      <c r="U5">
        <v>706.80389</v>
      </c>
      <c r="V5">
        <v>0.31324</v>
      </c>
      <c r="W5">
        <v>6.08637</v>
      </c>
      <c r="X5">
        <v>0.03694</v>
      </c>
      <c r="Y5">
        <v>109.99807</v>
      </c>
    </row>
    <row r="6" spans="1:25" ht="12.75">
      <c r="A6" t="s">
        <v>49</v>
      </c>
      <c r="B6">
        <v>11.01165</v>
      </c>
      <c r="C6">
        <v>1.58845</v>
      </c>
      <c r="D6">
        <v>70.75053</v>
      </c>
      <c r="E6">
        <v>1.84502</v>
      </c>
      <c r="F6">
        <v>2.67733</v>
      </c>
      <c r="G6">
        <v>0.80527</v>
      </c>
      <c r="H6">
        <v>19.63586</v>
      </c>
      <c r="I6">
        <v>0.15651</v>
      </c>
      <c r="J6">
        <v>2.27974</v>
      </c>
      <c r="K6">
        <v>8.62742</v>
      </c>
      <c r="L6">
        <v>13.95805</v>
      </c>
      <c r="M6">
        <v>0.24969</v>
      </c>
      <c r="N6">
        <v>1548.9126</v>
      </c>
      <c r="O6">
        <v>0.13446</v>
      </c>
      <c r="P6">
        <v>502.3858</v>
      </c>
      <c r="Q6">
        <v>0.69318</v>
      </c>
      <c r="R6">
        <v>9.25382</v>
      </c>
      <c r="S6">
        <v>0.44777</v>
      </c>
      <c r="T6">
        <v>5.66363</v>
      </c>
      <c r="U6">
        <v>1.59365</v>
      </c>
      <c r="V6">
        <v>96.88965</v>
      </c>
      <c r="W6">
        <v>0.29693</v>
      </c>
      <c r="X6">
        <v>29.19162</v>
      </c>
      <c r="Y6">
        <v>0.34029</v>
      </c>
    </row>
    <row r="7" spans="1:25" ht="12.75">
      <c r="A7" t="s">
        <v>50</v>
      </c>
      <c r="B7">
        <v>0.10123</v>
      </c>
      <c r="C7">
        <v>0.1262</v>
      </c>
      <c r="D7">
        <v>41.70361</v>
      </c>
      <c r="E7">
        <v>1.86025</v>
      </c>
      <c r="F7">
        <v>0.49306</v>
      </c>
      <c r="G7">
        <v>2.41533</v>
      </c>
      <c r="H7">
        <v>0.48849</v>
      </c>
      <c r="I7">
        <v>0.45957</v>
      </c>
      <c r="J7">
        <v>0.48212</v>
      </c>
      <c r="K7">
        <v>0.51258</v>
      </c>
      <c r="L7">
        <v>4.9102</v>
      </c>
      <c r="M7">
        <v>0.2136</v>
      </c>
      <c r="N7">
        <v>49.91386</v>
      </c>
      <c r="O7">
        <v>0.08015</v>
      </c>
      <c r="P7">
        <v>4.7087</v>
      </c>
      <c r="Q7">
        <v>0.56044</v>
      </c>
      <c r="R7">
        <v>0.49111</v>
      </c>
      <c r="S7">
        <v>1.77431</v>
      </c>
      <c r="T7">
        <v>0.49322</v>
      </c>
      <c r="U7">
        <v>1.97461</v>
      </c>
      <c r="V7">
        <v>0.48997</v>
      </c>
      <c r="W7">
        <v>0.07759</v>
      </c>
      <c r="X7">
        <v>4.95519</v>
      </c>
      <c r="Y7">
        <v>0.77174</v>
      </c>
    </row>
    <row r="8" spans="1:25" ht="12.75">
      <c r="A8" t="s">
        <v>50</v>
      </c>
      <c r="B8">
        <v>0.09892</v>
      </c>
      <c r="C8">
        <v>1.14382</v>
      </c>
      <c r="D8">
        <v>52.31244</v>
      </c>
      <c r="E8">
        <v>1.73974</v>
      </c>
      <c r="F8">
        <v>0.47798</v>
      </c>
      <c r="G8">
        <v>1.06757</v>
      </c>
      <c r="H8">
        <v>0.47514</v>
      </c>
      <c r="I8">
        <v>0.29659</v>
      </c>
      <c r="J8">
        <v>0.48571</v>
      </c>
      <c r="K8">
        <v>5.85907</v>
      </c>
      <c r="L8">
        <v>4.88774</v>
      </c>
      <c r="M8">
        <v>1.03516</v>
      </c>
      <c r="N8">
        <v>49.44875</v>
      </c>
      <c r="O8">
        <v>0.28622</v>
      </c>
      <c r="P8">
        <v>5.04875</v>
      </c>
      <c r="Q8">
        <v>1.13786</v>
      </c>
      <c r="R8">
        <v>0.49016</v>
      </c>
      <c r="S8">
        <v>0.42104</v>
      </c>
      <c r="T8">
        <v>0.49291</v>
      </c>
      <c r="U8">
        <v>1.35017</v>
      </c>
      <c r="V8">
        <v>0.4956</v>
      </c>
      <c r="W8">
        <v>0.41944</v>
      </c>
      <c r="X8">
        <v>4.89669</v>
      </c>
      <c r="Y8">
        <v>0.12312</v>
      </c>
    </row>
    <row r="9" spans="1:25" ht="12.75">
      <c r="A9" t="s">
        <v>51</v>
      </c>
      <c r="B9">
        <v>0.99896</v>
      </c>
      <c r="C9">
        <v>1.4608</v>
      </c>
      <c r="D9">
        <v>51.92066</v>
      </c>
      <c r="E9">
        <v>2.98184</v>
      </c>
      <c r="F9">
        <v>0.9723</v>
      </c>
      <c r="G9">
        <v>1.24529</v>
      </c>
      <c r="H9">
        <v>3.35194</v>
      </c>
      <c r="I9">
        <v>0.15107</v>
      </c>
      <c r="J9">
        <v>6.25397</v>
      </c>
      <c r="K9">
        <v>3.12035</v>
      </c>
      <c r="L9">
        <v>48.86069</v>
      </c>
      <c r="M9">
        <v>0.76865</v>
      </c>
      <c r="N9">
        <v>48.36255</v>
      </c>
      <c r="O9">
        <v>0.68275</v>
      </c>
      <c r="P9">
        <v>4.98215</v>
      </c>
      <c r="Q9">
        <v>1.37563</v>
      </c>
      <c r="R9">
        <v>4.68455</v>
      </c>
      <c r="S9">
        <v>0.45335</v>
      </c>
      <c r="T9">
        <v>0.93293</v>
      </c>
      <c r="U9">
        <v>0.89973</v>
      </c>
      <c r="V9">
        <v>0.52953</v>
      </c>
      <c r="W9">
        <v>0.62855</v>
      </c>
      <c r="X9">
        <v>54.65151</v>
      </c>
      <c r="Y9">
        <v>0.32855</v>
      </c>
    </row>
    <row r="10" spans="1:25" ht="12.75">
      <c r="A10" t="s">
        <v>48</v>
      </c>
      <c r="B10">
        <v>-0.09812</v>
      </c>
      <c r="C10">
        <v>15.7086</v>
      </c>
      <c r="D10">
        <v>0.02911</v>
      </c>
      <c r="E10">
        <v>101.02155</v>
      </c>
      <c r="F10">
        <v>-0.00046</v>
      </c>
      <c r="G10">
        <v>141.42136</v>
      </c>
      <c r="H10">
        <v>-0.09409</v>
      </c>
      <c r="I10">
        <v>24.64531</v>
      </c>
      <c r="J10">
        <v>-0.10627</v>
      </c>
      <c r="K10">
        <v>32.64048</v>
      </c>
      <c r="L10">
        <v>0.01109</v>
      </c>
      <c r="M10">
        <v>35.36893</v>
      </c>
      <c r="N10">
        <v>-0.0041</v>
      </c>
      <c r="O10">
        <v>424.26547</v>
      </c>
      <c r="P10">
        <v>0.02052</v>
      </c>
      <c r="Q10">
        <v>103.70892</v>
      </c>
      <c r="R10">
        <v>-0.13824</v>
      </c>
      <c r="S10">
        <v>90.31977</v>
      </c>
      <c r="T10">
        <v>0.03046</v>
      </c>
      <c r="U10">
        <v>13.17517</v>
      </c>
      <c r="V10">
        <v>0.39512</v>
      </c>
      <c r="W10">
        <v>2.92088</v>
      </c>
      <c r="X10">
        <v>0.02873</v>
      </c>
      <c r="Y10">
        <v>60.60929</v>
      </c>
    </row>
    <row r="11" spans="1:25" ht="12.75">
      <c r="A11" t="s">
        <v>49</v>
      </c>
      <c r="B11">
        <v>10.3002</v>
      </c>
      <c r="C11">
        <v>0.39477</v>
      </c>
      <c r="D11">
        <v>32.73884</v>
      </c>
      <c r="E11">
        <v>2.98557</v>
      </c>
      <c r="F11">
        <v>2.48326</v>
      </c>
      <c r="G11">
        <v>0.73896</v>
      </c>
      <c r="H11">
        <v>80.98983</v>
      </c>
      <c r="I11">
        <v>0.38817</v>
      </c>
      <c r="J11">
        <v>13.69674</v>
      </c>
      <c r="K11">
        <v>0.41391</v>
      </c>
      <c r="L11">
        <v>70.14973</v>
      </c>
      <c r="M11">
        <v>0.9083</v>
      </c>
      <c r="N11">
        <v>758.27686</v>
      </c>
      <c r="O11">
        <v>0.42744</v>
      </c>
      <c r="P11">
        <v>258.6944</v>
      </c>
      <c r="Q11">
        <v>0.03461</v>
      </c>
      <c r="R11">
        <v>45.99115</v>
      </c>
      <c r="S11">
        <v>0.36532</v>
      </c>
      <c r="T11">
        <v>5.34819</v>
      </c>
      <c r="U11">
        <v>0.89855</v>
      </c>
      <c r="V11">
        <v>52.02991</v>
      </c>
      <c r="W11">
        <v>0.2487</v>
      </c>
      <c r="X11">
        <v>158.00323</v>
      </c>
      <c r="Y11">
        <v>0.05778</v>
      </c>
    </row>
    <row r="12" spans="1:25" ht="12.75">
      <c r="A12" t="s">
        <v>50</v>
      </c>
      <c r="B12">
        <v>0.0989</v>
      </c>
      <c r="C12">
        <v>0.91928</v>
      </c>
      <c r="D12">
        <v>116.11292</v>
      </c>
      <c r="E12">
        <v>2.4646</v>
      </c>
      <c r="F12">
        <v>0.49974</v>
      </c>
      <c r="G12">
        <v>0.49768</v>
      </c>
      <c r="H12">
        <v>0.10582</v>
      </c>
      <c r="I12">
        <v>0.42332</v>
      </c>
      <c r="J12">
        <v>0.08409</v>
      </c>
      <c r="K12">
        <v>3.94939</v>
      </c>
      <c r="L12">
        <v>0.96203</v>
      </c>
      <c r="M12">
        <v>1.42493</v>
      </c>
      <c r="N12">
        <v>100.11307</v>
      </c>
      <c r="O12">
        <v>0.51628</v>
      </c>
      <c r="P12">
        <v>10.12529</v>
      </c>
      <c r="Q12">
        <v>0.85163</v>
      </c>
      <c r="R12">
        <v>0.09918</v>
      </c>
      <c r="S12">
        <v>1.3004</v>
      </c>
      <c r="T12">
        <v>0.51605</v>
      </c>
      <c r="U12">
        <v>0.63318</v>
      </c>
      <c r="V12">
        <v>0.93649</v>
      </c>
      <c r="W12">
        <v>0.47566</v>
      </c>
      <c r="X12">
        <v>0.89804</v>
      </c>
      <c r="Y12">
        <v>0.56049</v>
      </c>
    </row>
    <row r="13" spans="1:25" ht="12.75">
      <c r="A13" t="s">
        <v>48</v>
      </c>
      <c r="B13">
        <v>-0.10629</v>
      </c>
      <c r="C13">
        <v>54.38425</v>
      </c>
      <c r="D13">
        <v>0.05266</v>
      </c>
      <c r="E13">
        <v>22.32332</v>
      </c>
      <c r="F13">
        <v>-0.00461</v>
      </c>
      <c r="G13">
        <v>254.52876</v>
      </c>
      <c r="H13">
        <v>-0.11066</v>
      </c>
      <c r="I13">
        <v>7.05788</v>
      </c>
      <c r="J13">
        <v>-0.0327</v>
      </c>
      <c r="K13">
        <v>212.11946</v>
      </c>
      <c r="L13">
        <v>-0.02772</v>
      </c>
      <c r="M13">
        <v>70.71608</v>
      </c>
      <c r="N13">
        <v>0.01458</v>
      </c>
      <c r="O13">
        <v>88.33988</v>
      </c>
      <c r="P13">
        <v>-0.00016</v>
      </c>
      <c r="Q13">
        <v>7278.53857</v>
      </c>
      <c r="R13">
        <v>-0.0996</v>
      </c>
      <c r="S13">
        <v>15.69991</v>
      </c>
      <c r="T13">
        <v>0.0166</v>
      </c>
      <c r="U13">
        <v>31.43954</v>
      </c>
      <c r="V13">
        <v>1.34334</v>
      </c>
      <c r="W13">
        <v>1.99791</v>
      </c>
      <c r="X13">
        <v>0.00821</v>
      </c>
      <c r="Y13">
        <v>141.42136</v>
      </c>
    </row>
    <row r="14" spans="1:25" ht="12.75">
      <c r="A14" t="s">
        <v>49</v>
      </c>
      <c r="B14">
        <v>10.99884</v>
      </c>
      <c r="C14">
        <v>1.05895</v>
      </c>
      <c r="D14">
        <v>98.50218</v>
      </c>
      <c r="E14">
        <v>1.6637</v>
      </c>
      <c r="F14">
        <v>2.47497</v>
      </c>
      <c r="G14">
        <v>2.22588</v>
      </c>
      <c r="H14">
        <v>34.37302</v>
      </c>
      <c r="I14">
        <v>2.26378</v>
      </c>
      <c r="J14">
        <v>9.90769</v>
      </c>
      <c r="K14">
        <v>6.46617</v>
      </c>
      <c r="L14">
        <v>44.59671</v>
      </c>
      <c r="M14">
        <v>0.78561</v>
      </c>
      <c r="N14">
        <v>748.99512</v>
      </c>
      <c r="O14">
        <v>0.11677</v>
      </c>
      <c r="P14">
        <v>428.85095</v>
      </c>
      <c r="Q14">
        <v>0.17682</v>
      </c>
      <c r="R14">
        <v>20.43161</v>
      </c>
      <c r="S14">
        <v>3.10301</v>
      </c>
      <c r="T14">
        <v>3.479</v>
      </c>
      <c r="U14">
        <v>0.85731</v>
      </c>
      <c r="V14">
        <v>51.85497</v>
      </c>
      <c r="W14">
        <v>1.36664</v>
      </c>
      <c r="X14">
        <v>79.44441</v>
      </c>
      <c r="Y14">
        <v>0.11581</v>
      </c>
    </row>
    <row r="15" spans="1:25" ht="12.75">
      <c r="A15" t="s">
        <v>50</v>
      </c>
      <c r="B15">
        <v>0.09912</v>
      </c>
      <c r="C15">
        <v>1.69854</v>
      </c>
      <c r="D15">
        <v>99.6954</v>
      </c>
      <c r="E15">
        <v>2.05216</v>
      </c>
      <c r="F15">
        <v>0.50494</v>
      </c>
      <c r="G15">
        <v>0.76163</v>
      </c>
      <c r="H15">
        <v>0.10277</v>
      </c>
      <c r="I15">
        <v>0.13821</v>
      </c>
      <c r="J15">
        <v>0.07359</v>
      </c>
      <c r="K15">
        <v>16.81321</v>
      </c>
      <c r="L15">
        <v>0.9923</v>
      </c>
      <c r="M15">
        <v>0.22402</v>
      </c>
      <c r="N15">
        <v>101.18846</v>
      </c>
      <c r="O15">
        <v>0.66776</v>
      </c>
      <c r="P15">
        <v>9.94209</v>
      </c>
      <c r="Q15">
        <v>0.11091</v>
      </c>
      <c r="R15">
        <v>0.10292</v>
      </c>
      <c r="S15">
        <v>0.15551</v>
      </c>
      <c r="T15">
        <v>0.5249</v>
      </c>
      <c r="U15">
        <v>2.15212</v>
      </c>
      <c r="V15">
        <v>0.91729</v>
      </c>
      <c r="W15">
        <v>1.57532</v>
      </c>
      <c r="X15">
        <v>0.83353</v>
      </c>
      <c r="Y15">
        <v>2.30685</v>
      </c>
    </row>
    <row r="16" spans="1:25" s="20" customFormat="1" ht="12.75">
      <c r="A16" s="20" t="s">
        <v>52</v>
      </c>
      <c r="B16" s="20">
        <v>0.09958</v>
      </c>
      <c r="C16" s="20">
        <v>0.04034</v>
      </c>
      <c r="D16" s="20">
        <v>100.42998</v>
      </c>
      <c r="E16" s="20">
        <v>0.0665</v>
      </c>
      <c r="F16" s="20">
        <v>0.51029</v>
      </c>
      <c r="G16" s="20">
        <v>0.56101</v>
      </c>
      <c r="H16" s="20">
        <v>0.10873</v>
      </c>
      <c r="I16" s="20">
        <v>0.91845</v>
      </c>
      <c r="J16" s="20">
        <v>0.07601</v>
      </c>
      <c r="K16" s="20">
        <v>10.16437</v>
      </c>
      <c r="L16" s="20">
        <v>1.01902</v>
      </c>
      <c r="M16" s="20">
        <v>0.34761</v>
      </c>
      <c r="N16" s="20">
        <v>101.60175</v>
      </c>
      <c r="O16" s="20">
        <v>0.26017</v>
      </c>
      <c r="P16" s="20">
        <v>10.01731</v>
      </c>
      <c r="Q16" s="20">
        <v>0.48063</v>
      </c>
      <c r="R16" s="20">
        <v>0.10744</v>
      </c>
      <c r="S16" s="20">
        <v>1.1626</v>
      </c>
      <c r="T16" s="20">
        <v>0.53146</v>
      </c>
      <c r="U16" s="20">
        <v>0.91757</v>
      </c>
      <c r="V16" s="20">
        <v>0.92673</v>
      </c>
      <c r="W16" s="20">
        <v>0.62904</v>
      </c>
      <c r="X16" s="20">
        <v>0.87307</v>
      </c>
      <c r="Y16" s="20">
        <v>1.82428</v>
      </c>
    </row>
    <row r="17" spans="1:25" ht="12.75">
      <c r="A17" t="s">
        <v>53</v>
      </c>
      <c r="B17">
        <v>0</v>
      </c>
      <c r="C17">
        <v>7164.84326</v>
      </c>
      <c r="D17">
        <v>0.0317</v>
      </c>
      <c r="E17">
        <v>28.24506</v>
      </c>
      <c r="F17">
        <v>9E-05</v>
      </c>
      <c r="G17">
        <v>704.92426</v>
      </c>
      <c r="H17">
        <v>0.00037</v>
      </c>
      <c r="I17">
        <v>78.491</v>
      </c>
      <c r="J17">
        <v>-0.00042</v>
      </c>
      <c r="K17">
        <v>419.01254</v>
      </c>
      <c r="L17">
        <v>-0.00187</v>
      </c>
      <c r="M17">
        <v>47.06065</v>
      </c>
      <c r="N17">
        <v>-0.00052</v>
      </c>
      <c r="O17">
        <v>125.13808</v>
      </c>
      <c r="P17">
        <v>-0.00013</v>
      </c>
      <c r="Q17">
        <v>71.7436</v>
      </c>
      <c r="R17">
        <v>-0.00108</v>
      </c>
      <c r="S17">
        <v>0.04878</v>
      </c>
      <c r="T17">
        <v>-0.00296</v>
      </c>
      <c r="U17">
        <v>38.57067</v>
      </c>
      <c r="V17">
        <v>-0.00025</v>
      </c>
      <c r="W17">
        <v>117.84909</v>
      </c>
      <c r="X17">
        <v>0</v>
      </c>
      <c r="Y17">
        <v>769703.625</v>
      </c>
    </row>
    <row r="18" spans="1:25" ht="12.75">
      <c r="A18" t="s">
        <v>54</v>
      </c>
      <c r="B18">
        <v>0.01334</v>
      </c>
      <c r="C18">
        <v>6.28983</v>
      </c>
      <c r="D18">
        <v>70.06039</v>
      </c>
      <c r="E18">
        <v>0.0121</v>
      </c>
      <c r="F18">
        <v>0.0908</v>
      </c>
      <c r="G18">
        <v>2.61808</v>
      </c>
      <c r="H18">
        <v>0.00494</v>
      </c>
      <c r="I18">
        <v>5.51676</v>
      </c>
      <c r="J18">
        <v>0.14026</v>
      </c>
      <c r="K18">
        <v>2.93914</v>
      </c>
      <c r="L18">
        <v>0.64668</v>
      </c>
      <c r="M18">
        <v>0.84855</v>
      </c>
      <c r="N18">
        <v>174.40869</v>
      </c>
      <c r="O18">
        <v>0.53409</v>
      </c>
      <c r="P18">
        <v>31.0086</v>
      </c>
      <c r="Q18">
        <v>0.28772</v>
      </c>
      <c r="R18">
        <v>0.264</v>
      </c>
      <c r="S18">
        <v>0.35758</v>
      </c>
      <c r="T18">
        <v>0.82471</v>
      </c>
      <c r="U18">
        <v>0.10578</v>
      </c>
      <c r="V18">
        <v>0.33473</v>
      </c>
      <c r="W18">
        <v>0.1368</v>
      </c>
      <c r="X18">
        <v>1.30816</v>
      </c>
      <c r="Y18">
        <v>0.14173</v>
      </c>
    </row>
    <row r="19" spans="1:25" ht="12.75">
      <c r="A19" t="s">
        <v>55</v>
      </c>
      <c r="B19">
        <v>0.0127</v>
      </c>
      <c r="C19">
        <v>9.28685</v>
      </c>
      <c r="D19">
        <v>66.72739</v>
      </c>
      <c r="E19">
        <v>1.28425</v>
      </c>
      <c r="F19">
        <v>0.08411</v>
      </c>
      <c r="G19">
        <v>6.90802</v>
      </c>
      <c r="H19">
        <v>0.00458</v>
      </c>
      <c r="I19">
        <v>15.88398</v>
      </c>
      <c r="J19">
        <v>0.12734</v>
      </c>
      <c r="K19">
        <v>4.0515</v>
      </c>
      <c r="L19">
        <v>0.60738</v>
      </c>
      <c r="M19">
        <v>0.07618</v>
      </c>
      <c r="N19">
        <v>163.75406</v>
      </c>
      <c r="O19">
        <v>0.40681</v>
      </c>
      <c r="P19">
        <v>28.73255</v>
      </c>
      <c r="Q19">
        <v>0.42966</v>
      </c>
      <c r="R19">
        <v>0.24441</v>
      </c>
      <c r="S19">
        <v>1.04642</v>
      </c>
      <c r="T19">
        <v>0.76857</v>
      </c>
      <c r="U19">
        <v>0.00442</v>
      </c>
      <c r="V19">
        <v>0.31325</v>
      </c>
      <c r="W19">
        <v>1.00348</v>
      </c>
      <c r="X19">
        <v>1.25898</v>
      </c>
      <c r="Y19">
        <v>0.45143</v>
      </c>
    </row>
    <row r="20" spans="1:25" ht="12.75">
      <c r="A20" t="s">
        <v>56</v>
      </c>
      <c r="B20">
        <v>0.00022</v>
      </c>
      <c r="C20">
        <v>159.34758</v>
      </c>
      <c r="D20">
        <v>0.03239</v>
      </c>
      <c r="E20">
        <v>30.75625</v>
      </c>
      <c r="F20">
        <v>0.00195</v>
      </c>
      <c r="G20">
        <v>33.65454</v>
      </c>
      <c r="H20">
        <v>0.00036</v>
      </c>
      <c r="I20">
        <v>47.09748</v>
      </c>
      <c r="J20">
        <v>0.00041</v>
      </c>
      <c r="K20">
        <v>431.17181</v>
      </c>
      <c r="L20">
        <v>-0.00124</v>
      </c>
      <c r="M20">
        <v>0.03533</v>
      </c>
      <c r="N20">
        <v>-0.00061</v>
      </c>
      <c r="O20">
        <v>42.50962</v>
      </c>
      <c r="P20">
        <v>-0.00011</v>
      </c>
      <c r="Q20">
        <v>102.69067</v>
      </c>
      <c r="R20">
        <v>-0.00027</v>
      </c>
      <c r="S20">
        <v>283.42999</v>
      </c>
      <c r="T20">
        <v>-0.00377</v>
      </c>
      <c r="U20">
        <v>30.30083</v>
      </c>
      <c r="V20">
        <v>-3E-05</v>
      </c>
      <c r="W20">
        <v>439.24081</v>
      </c>
      <c r="X20">
        <v>-0.00078</v>
      </c>
      <c r="Y20">
        <v>141.44478</v>
      </c>
    </row>
    <row r="21" spans="1:25" ht="12.75">
      <c r="A21" t="s">
        <v>57</v>
      </c>
      <c r="B21">
        <v>0.01592</v>
      </c>
      <c r="C21">
        <v>5.79819</v>
      </c>
      <c r="D21">
        <v>76.54453</v>
      </c>
      <c r="E21">
        <v>1.74527</v>
      </c>
      <c r="F21">
        <v>0.07767</v>
      </c>
      <c r="G21">
        <v>0.16733</v>
      </c>
      <c r="H21">
        <v>0.00517</v>
      </c>
      <c r="I21">
        <v>17.26041</v>
      </c>
      <c r="J21">
        <v>0.15702</v>
      </c>
      <c r="K21">
        <v>6.44388</v>
      </c>
      <c r="L21">
        <v>0.70694</v>
      </c>
      <c r="M21">
        <v>1.83392</v>
      </c>
      <c r="N21">
        <v>177.62135</v>
      </c>
      <c r="O21">
        <v>0.1165</v>
      </c>
      <c r="P21">
        <v>34.89665</v>
      </c>
      <c r="Q21">
        <v>0.07223</v>
      </c>
      <c r="R21">
        <v>0.26196</v>
      </c>
      <c r="S21">
        <v>0.91437</v>
      </c>
      <c r="T21">
        <v>0.79609</v>
      </c>
      <c r="U21">
        <v>0.65731</v>
      </c>
      <c r="V21">
        <v>0.36825</v>
      </c>
      <c r="W21">
        <v>1.237</v>
      </c>
      <c r="X21">
        <v>1.26202</v>
      </c>
      <c r="Y21">
        <v>0.85123</v>
      </c>
    </row>
    <row r="22" spans="1:25" ht="12.75">
      <c r="A22" t="s">
        <v>58</v>
      </c>
      <c r="B22">
        <v>0.0171</v>
      </c>
      <c r="C22">
        <v>1.43047</v>
      </c>
      <c r="D22">
        <v>91.14401</v>
      </c>
      <c r="E22">
        <v>0.01022</v>
      </c>
      <c r="F22">
        <v>0.10284</v>
      </c>
      <c r="G22">
        <v>0.92769</v>
      </c>
      <c r="H22">
        <v>0.00596</v>
      </c>
      <c r="I22">
        <v>9.4479</v>
      </c>
      <c r="J22">
        <v>0.1844</v>
      </c>
      <c r="K22">
        <v>7.03309</v>
      </c>
      <c r="L22">
        <v>0.81181</v>
      </c>
      <c r="M22">
        <v>0.16277</v>
      </c>
      <c r="N22">
        <v>195.90897</v>
      </c>
      <c r="O22">
        <v>0.05107</v>
      </c>
      <c r="P22">
        <v>38.73235</v>
      </c>
      <c r="Q22">
        <v>0.31862</v>
      </c>
      <c r="R22">
        <v>0.29898</v>
      </c>
      <c r="S22">
        <v>2.239</v>
      </c>
      <c r="T22">
        <v>0.91096</v>
      </c>
      <c r="U22">
        <v>0.92527</v>
      </c>
      <c r="V22">
        <v>0.41034</v>
      </c>
      <c r="W22">
        <v>0.93301</v>
      </c>
      <c r="X22">
        <v>1.55135</v>
      </c>
      <c r="Y22">
        <v>1.672</v>
      </c>
    </row>
    <row r="23" spans="1:25" ht="12.75">
      <c r="A23" t="s">
        <v>59</v>
      </c>
      <c r="B23">
        <v>0.00049</v>
      </c>
      <c r="C23">
        <v>35.60789</v>
      </c>
      <c r="D23">
        <v>0.79743</v>
      </c>
      <c r="E23">
        <v>1.10105</v>
      </c>
      <c r="F23">
        <v>-0.00019</v>
      </c>
      <c r="G23">
        <v>283.29443</v>
      </c>
      <c r="H23">
        <v>0.00028</v>
      </c>
      <c r="I23">
        <v>20.14893</v>
      </c>
      <c r="J23">
        <v>-1E-05</v>
      </c>
      <c r="K23">
        <v>18951.10156</v>
      </c>
      <c r="L23">
        <v>-0.00078</v>
      </c>
      <c r="M23">
        <v>84.74516</v>
      </c>
      <c r="N23">
        <v>0.0088</v>
      </c>
      <c r="O23">
        <v>30.79618</v>
      </c>
      <c r="P23">
        <v>5E-05</v>
      </c>
      <c r="Q23">
        <v>499.20065</v>
      </c>
      <c r="R23">
        <v>0.00054</v>
      </c>
      <c r="S23">
        <v>35.25646</v>
      </c>
      <c r="T23">
        <v>-0.00296</v>
      </c>
      <c r="U23">
        <v>38.54974</v>
      </c>
      <c r="V23">
        <v>0.00156</v>
      </c>
      <c r="W23">
        <v>17.07144</v>
      </c>
      <c r="X23">
        <v>-0.00129</v>
      </c>
      <c r="Y23">
        <v>28.27257</v>
      </c>
    </row>
    <row r="24" spans="1:25" ht="12.75">
      <c r="A24" t="s">
        <v>60</v>
      </c>
      <c r="B24">
        <v>0.01585</v>
      </c>
      <c r="C24">
        <v>4.26808</v>
      </c>
      <c r="D24">
        <v>92.48112</v>
      </c>
      <c r="E24">
        <v>0.57529</v>
      </c>
      <c r="F24">
        <v>0.10079</v>
      </c>
      <c r="G24">
        <v>1.96465</v>
      </c>
      <c r="H24">
        <v>0.00546</v>
      </c>
      <c r="I24">
        <v>12.87025</v>
      </c>
      <c r="J24">
        <v>0.18562</v>
      </c>
      <c r="K24">
        <v>9.44854</v>
      </c>
      <c r="L24">
        <v>0.74825</v>
      </c>
      <c r="M24">
        <v>2.90364</v>
      </c>
      <c r="N24">
        <v>206.04263</v>
      </c>
      <c r="O24">
        <v>0.29993</v>
      </c>
      <c r="P24">
        <v>43.12164</v>
      </c>
      <c r="Q24">
        <v>0.41104</v>
      </c>
      <c r="R24">
        <v>0.30609</v>
      </c>
      <c r="S24">
        <v>0.80949</v>
      </c>
      <c r="T24">
        <v>0.93237</v>
      </c>
      <c r="U24">
        <v>1.27054</v>
      </c>
      <c r="V24">
        <v>0.43836</v>
      </c>
      <c r="W24">
        <v>0.90916</v>
      </c>
      <c r="X24">
        <v>1.40398</v>
      </c>
      <c r="Y24">
        <v>0.18437</v>
      </c>
    </row>
    <row r="25" spans="1:25" ht="12.75">
      <c r="A25" t="s">
        <v>61</v>
      </c>
      <c r="B25">
        <v>0.01544</v>
      </c>
      <c r="C25">
        <v>1.13426</v>
      </c>
      <c r="D25">
        <v>88.91957</v>
      </c>
      <c r="E25">
        <v>1.76778</v>
      </c>
      <c r="F25">
        <v>0.09568</v>
      </c>
      <c r="G25">
        <v>2.20757</v>
      </c>
      <c r="H25">
        <v>0.00493</v>
      </c>
      <c r="I25">
        <v>5.31224</v>
      </c>
      <c r="J25">
        <v>0.17479</v>
      </c>
      <c r="K25">
        <v>4.51703</v>
      </c>
      <c r="L25">
        <v>0.71363</v>
      </c>
      <c r="M25">
        <v>0.55348</v>
      </c>
      <c r="N25">
        <v>196.99487</v>
      </c>
      <c r="O25">
        <v>0.14539</v>
      </c>
      <c r="P25">
        <v>41.80683</v>
      </c>
      <c r="Q25">
        <v>0.38039</v>
      </c>
      <c r="R25">
        <v>0.29046</v>
      </c>
      <c r="S25">
        <v>2.30567</v>
      </c>
      <c r="T25">
        <v>0.8959</v>
      </c>
      <c r="U25">
        <v>0.13305</v>
      </c>
      <c r="V25">
        <v>0.4218</v>
      </c>
      <c r="W25">
        <v>0.97903</v>
      </c>
      <c r="X25">
        <v>1.29333</v>
      </c>
      <c r="Y25">
        <v>0.09548</v>
      </c>
    </row>
    <row r="26" spans="1:25" ht="12.75">
      <c r="A26" t="s">
        <v>62</v>
      </c>
      <c r="B26">
        <v>0.00064</v>
      </c>
      <c r="C26">
        <v>70.71348</v>
      </c>
      <c r="D26">
        <v>0.02395</v>
      </c>
      <c r="E26">
        <v>83.09273</v>
      </c>
      <c r="F26">
        <v>0.00167</v>
      </c>
      <c r="G26">
        <v>0.002</v>
      </c>
      <c r="H26">
        <v>0.00061</v>
      </c>
      <c r="I26">
        <v>65.94244</v>
      </c>
      <c r="J26">
        <v>-0.00124</v>
      </c>
      <c r="K26">
        <v>47.1744</v>
      </c>
      <c r="L26">
        <v>-0.00062</v>
      </c>
      <c r="M26">
        <v>70.70423</v>
      </c>
      <c r="N26">
        <v>-0.00033</v>
      </c>
      <c r="O26">
        <v>193.6333</v>
      </c>
      <c r="P26">
        <v>0</v>
      </c>
      <c r="Q26">
        <v>5004.07764</v>
      </c>
      <c r="R26">
        <v>-0.00027</v>
      </c>
      <c r="S26">
        <v>212.40083</v>
      </c>
      <c r="T26">
        <v>-0.00229</v>
      </c>
      <c r="U26">
        <v>41.59561</v>
      </c>
      <c r="V26">
        <v>0.00078</v>
      </c>
      <c r="W26">
        <v>165.84711</v>
      </c>
      <c r="X26">
        <v>-0.00078</v>
      </c>
      <c r="Y26">
        <v>141.40755</v>
      </c>
    </row>
    <row r="27" spans="1:25" ht="12.75">
      <c r="A27" t="s">
        <v>50</v>
      </c>
      <c r="B27">
        <v>0.09825</v>
      </c>
      <c r="C27">
        <v>1.4338</v>
      </c>
      <c r="D27">
        <v>104.30614</v>
      </c>
      <c r="E27">
        <v>0.50482</v>
      </c>
      <c r="F27">
        <v>0.489</v>
      </c>
      <c r="G27">
        <v>0.24</v>
      </c>
      <c r="H27">
        <v>0.09859</v>
      </c>
      <c r="I27">
        <v>0.02846</v>
      </c>
      <c r="J27">
        <v>0.07487</v>
      </c>
      <c r="K27">
        <v>7.89145</v>
      </c>
      <c r="L27">
        <v>0.97024</v>
      </c>
      <c r="M27">
        <v>0.54111</v>
      </c>
      <c r="N27">
        <v>99.92407</v>
      </c>
      <c r="O27">
        <v>0.35979</v>
      </c>
      <c r="P27">
        <v>9.97495</v>
      </c>
      <c r="Q27">
        <v>0.40338</v>
      </c>
      <c r="R27">
        <v>0.09786</v>
      </c>
      <c r="S27">
        <v>0.49055</v>
      </c>
      <c r="T27">
        <v>0.50754</v>
      </c>
      <c r="U27">
        <v>0.87191</v>
      </c>
      <c r="V27">
        <v>0.9072</v>
      </c>
      <c r="W27">
        <v>1.07956</v>
      </c>
      <c r="X27">
        <v>0.79842</v>
      </c>
      <c r="Y27">
        <v>0.74196</v>
      </c>
    </row>
    <row r="28" spans="1:25" ht="12.75">
      <c r="A28" t="s">
        <v>50</v>
      </c>
      <c r="B28">
        <v>0.09823</v>
      </c>
      <c r="C28">
        <v>2.97466</v>
      </c>
      <c r="D28">
        <v>104.90047</v>
      </c>
      <c r="E28">
        <v>1.3297</v>
      </c>
      <c r="F28">
        <v>0.5047</v>
      </c>
      <c r="G28">
        <v>0.22521</v>
      </c>
      <c r="H28">
        <v>0.09923</v>
      </c>
      <c r="I28">
        <v>1.78193</v>
      </c>
      <c r="J28">
        <v>0.07158</v>
      </c>
      <c r="K28">
        <v>16.41512</v>
      </c>
      <c r="L28">
        <v>0.97599</v>
      </c>
      <c r="M28">
        <v>2.67586</v>
      </c>
      <c r="N28">
        <v>99.2533</v>
      </c>
      <c r="O28">
        <v>0.12535</v>
      </c>
      <c r="P28">
        <v>10.14693</v>
      </c>
      <c r="Q28">
        <v>0.58898</v>
      </c>
      <c r="R28">
        <v>0.09623</v>
      </c>
      <c r="S28">
        <v>0.11501</v>
      </c>
      <c r="T28">
        <v>0.50248</v>
      </c>
      <c r="U28">
        <v>0.01563</v>
      </c>
      <c r="V28">
        <v>0.91448</v>
      </c>
      <c r="W28">
        <v>1.2488</v>
      </c>
      <c r="X28">
        <v>0.80552</v>
      </c>
      <c r="Y28">
        <v>1.14799</v>
      </c>
    </row>
    <row r="29" spans="1:25" ht="12.75">
      <c r="A29" t="s">
        <v>48</v>
      </c>
      <c r="B29">
        <v>-0.08443</v>
      </c>
      <c r="C29">
        <v>13.58637</v>
      </c>
      <c r="D29">
        <v>0.09289</v>
      </c>
      <c r="E29">
        <v>73.90788</v>
      </c>
      <c r="F29">
        <v>-0.00184</v>
      </c>
      <c r="G29">
        <v>0.02571</v>
      </c>
      <c r="H29">
        <v>-0.06361</v>
      </c>
      <c r="I29">
        <v>30.71923</v>
      </c>
      <c r="J29">
        <v>-0.08987</v>
      </c>
      <c r="K29">
        <v>12.9561</v>
      </c>
      <c r="L29">
        <v>-0.04852</v>
      </c>
      <c r="M29">
        <v>12.16363</v>
      </c>
      <c r="N29">
        <v>0.01231</v>
      </c>
      <c r="O29">
        <v>47.15322</v>
      </c>
      <c r="P29">
        <v>-0.00821</v>
      </c>
      <c r="Q29">
        <v>47.15322</v>
      </c>
      <c r="R29">
        <v>-0.11617</v>
      </c>
      <c r="S29">
        <v>0.02532</v>
      </c>
      <c r="T29">
        <v>0.01198</v>
      </c>
      <c r="U29">
        <v>54.371</v>
      </c>
      <c r="V29">
        <v>1.37519</v>
      </c>
      <c r="W29">
        <v>0.73969</v>
      </c>
      <c r="X29">
        <v>0.02463</v>
      </c>
      <c r="Y29">
        <v>47.15323</v>
      </c>
    </row>
    <row r="30" spans="1:25" ht="12.75">
      <c r="A30" t="s">
        <v>49</v>
      </c>
      <c r="B30">
        <v>11.00519</v>
      </c>
      <c r="C30">
        <v>1.77949</v>
      </c>
      <c r="D30">
        <v>99.01067</v>
      </c>
      <c r="E30">
        <v>0.14849</v>
      </c>
      <c r="F30">
        <v>2.4623</v>
      </c>
      <c r="G30">
        <v>2.05672</v>
      </c>
      <c r="H30">
        <v>34.70165</v>
      </c>
      <c r="I30">
        <v>1.30313</v>
      </c>
      <c r="J30">
        <v>9.84788</v>
      </c>
      <c r="K30">
        <v>4.93195</v>
      </c>
      <c r="L30">
        <v>45.00809</v>
      </c>
      <c r="M30">
        <v>0.82164</v>
      </c>
      <c r="N30">
        <v>749.56409</v>
      </c>
      <c r="O30">
        <v>0.1673</v>
      </c>
      <c r="P30">
        <v>428.75821</v>
      </c>
      <c r="Q30">
        <v>0.23788</v>
      </c>
      <c r="R30">
        <v>20.56718</v>
      </c>
      <c r="S30">
        <v>1.92189</v>
      </c>
      <c r="T30">
        <v>3.46369</v>
      </c>
      <c r="U30">
        <v>1.26918</v>
      </c>
      <c r="V30">
        <v>51.76831</v>
      </c>
      <c r="W30">
        <v>1.38899</v>
      </c>
      <c r="X30">
        <v>80.16785</v>
      </c>
      <c r="Y30">
        <v>0.01249</v>
      </c>
    </row>
    <row r="31" spans="1:25" ht="12.75">
      <c r="A31" t="s">
        <v>50</v>
      </c>
      <c r="B31">
        <v>0.09863</v>
      </c>
      <c r="C31">
        <v>1.62674</v>
      </c>
      <c r="D31">
        <v>103.18804</v>
      </c>
      <c r="E31">
        <v>0.08568</v>
      </c>
      <c r="F31">
        <v>0.50604</v>
      </c>
      <c r="G31">
        <v>1.46015</v>
      </c>
      <c r="H31">
        <v>0.10084</v>
      </c>
      <c r="I31">
        <v>0.80934</v>
      </c>
      <c r="J31">
        <v>0.07613</v>
      </c>
      <c r="K31">
        <v>10.92609</v>
      </c>
      <c r="L31">
        <v>0.97939</v>
      </c>
      <c r="M31">
        <v>1.62245</v>
      </c>
      <c r="N31">
        <v>99.98178</v>
      </c>
      <c r="O31">
        <v>0.27818</v>
      </c>
      <c r="P31">
        <v>10.05192</v>
      </c>
      <c r="Q31">
        <v>0.36943</v>
      </c>
      <c r="R31">
        <v>0.09827</v>
      </c>
      <c r="S31">
        <v>3.28747</v>
      </c>
      <c r="T31">
        <v>0.51532</v>
      </c>
      <c r="U31">
        <v>0.36144</v>
      </c>
      <c r="V31">
        <v>0.917</v>
      </c>
      <c r="W31">
        <v>1.34964</v>
      </c>
      <c r="X31">
        <v>0.81243</v>
      </c>
      <c r="Y31">
        <v>0.31598</v>
      </c>
    </row>
    <row r="32" spans="1:25" ht="12.75">
      <c r="A32" t="s">
        <v>48</v>
      </c>
      <c r="B32">
        <v>-0.06538</v>
      </c>
      <c r="C32">
        <v>23.54921</v>
      </c>
      <c r="D32">
        <v>0.06239</v>
      </c>
      <c r="E32">
        <v>3.18121</v>
      </c>
      <c r="F32">
        <v>0.01245</v>
      </c>
      <c r="G32">
        <v>36.66956</v>
      </c>
      <c r="H32">
        <v>-0.08576</v>
      </c>
      <c r="I32">
        <v>4.55683</v>
      </c>
      <c r="J32">
        <v>-0.02179</v>
      </c>
      <c r="K32">
        <v>35.33515</v>
      </c>
      <c r="L32">
        <v>0.00554</v>
      </c>
      <c r="M32">
        <v>141.42136</v>
      </c>
      <c r="N32">
        <v>0.00274</v>
      </c>
      <c r="O32">
        <v>141.42136</v>
      </c>
      <c r="P32">
        <v>0.01505</v>
      </c>
      <c r="Q32">
        <v>64.28326</v>
      </c>
      <c r="R32">
        <v>-0.15216</v>
      </c>
      <c r="S32">
        <v>12.85157</v>
      </c>
      <c r="T32">
        <v>0.00092</v>
      </c>
      <c r="U32">
        <v>424.21835</v>
      </c>
      <c r="V32">
        <v>0.43306</v>
      </c>
      <c r="W32">
        <v>8.0265</v>
      </c>
      <c r="X32">
        <v>0.01505</v>
      </c>
      <c r="Y32">
        <v>141.42136</v>
      </c>
    </row>
    <row r="33" spans="1:25" ht="12.75">
      <c r="A33" t="s">
        <v>49</v>
      </c>
      <c r="B33">
        <v>10.55148</v>
      </c>
      <c r="C33">
        <v>0.47452</v>
      </c>
      <c r="D33">
        <v>99.57253</v>
      </c>
      <c r="E33">
        <v>0.03343</v>
      </c>
      <c r="F33">
        <v>2.53581</v>
      </c>
      <c r="G33">
        <v>0.56969</v>
      </c>
      <c r="H33">
        <v>78.88158</v>
      </c>
      <c r="I33">
        <v>0.38945</v>
      </c>
      <c r="J33">
        <v>13.54885</v>
      </c>
      <c r="K33">
        <v>3.30833</v>
      </c>
      <c r="L33">
        <v>69.49573</v>
      </c>
      <c r="M33">
        <v>0.64101</v>
      </c>
      <c r="N33">
        <v>746.53076</v>
      </c>
      <c r="O33">
        <v>0.22568</v>
      </c>
      <c r="P33">
        <v>427.7865</v>
      </c>
      <c r="Q33">
        <v>0.11739</v>
      </c>
      <c r="R33">
        <v>44.82942</v>
      </c>
      <c r="S33">
        <v>0.099</v>
      </c>
      <c r="T33">
        <v>5.28983</v>
      </c>
      <c r="U33">
        <v>1.97897</v>
      </c>
      <c r="V33">
        <v>52.74579</v>
      </c>
      <c r="W33">
        <v>0.07246</v>
      </c>
      <c r="X33">
        <v>118.77382</v>
      </c>
      <c r="Y33">
        <v>0.30285</v>
      </c>
    </row>
    <row r="34" spans="1:25" ht="12.75">
      <c r="A34" t="s">
        <v>50</v>
      </c>
      <c r="B34">
        <v>0.10029</v>
      </c>
      <c r="C34">
        <v>0.15877</v>
      </c>
      <c r="D34">
        <v>101.67609</v>
      </c>
      <c r="E34">
        <v>0.14145</v>
      </c>
      <c r="F34">
        <v>0.5182</v>
      </c>
      <c r="G34">
        <v>0.89158</v>
      </c>
      <c r="H34">
        <v>0.10981</v>
      </c>
      <c r="I34">
        <v>0.32414</v>
      </c>
      <c r="J34">
        <v>0.08087</v>
      </c>
      <c r="K34">
        <v>8.52368</v>
      </c>
      <c r="L34">
        <v>0.97777</v>
      </c>
      <c r="M34">
        <v>0.02984</v>
      </c>
      <c r="N34">
        <v>101.12796</v>
      </c>
      <c r="O34">
        <v>0.22641</v>
      </c>
      <c r="P34">
        <v>10.13807</v>
      </c>
      <c r="Q34">
        <v>0.2942</v>
      </c>
      <c r="R34">
        <v>0.10065</v>
      </c>
      <c r="S34">
        <v>0.59001</v>
      </c>
      <c r="T34">
        <v>0.51648</v>
      </c>
      <c r="U34">
        <v>1.84389</v>
      </c>
      <c r="V34">
        <v>0.94051</v>
      </c>
      <c r="W34">
        <v>0.01791</v>
      </c>
      <c r="X34">
        <v>0.88929</v>
      </c>
      <c r="Y34">
        <v>0.6177</v>
      </c>
    </row>
    <row r="35" spans="1:25" ht="12.75">
      <c r="A35" t="s">
        <v>63</v>
      </c>
      <c r="B35">
        <v>0.01236</v>
      </c>
      <c r="C35">
        <v>1.47214</v>
      </c>
      <c r="D35">
        <v>101.34058</v>
      </c>
      <c r="E35">
        <v>0.315</v>
      </c>
      <c r="F35">
        <v>0.15702</v>
      </c>
      <c r="G35">
        <v>0.25477</v>
      </c>
      <c r="H35">
        <v>0.02719</v>
      </c>
      <c r="I35">
        <v>0.27571</v>
      </c>
      <c r="J35">
        <v>0.23396</v>
      </c>
      <c r="K35">
        <v>3.87437</v>
      </c>
      <c r="L35">
        <v>0.98597</v>
      </c>
      <c r="M35">
        <v>0.03006</v>
      </c>
      <c r="N35">
        <v>273.75793</v>
      </c>
      <c r="O35">
        <v>0.45713</v>
      </c>
      <c r="P35">
        <v>18.98625</v>
      </c>
      <c r="Q35">
        <v>0.3337</v>
      </c>
      <c r="R35">
        <v>0.46541</v>
      </c>
      <c r="S35">
        <v>0.68177</v>
      </c>
      <c r="T35">
        <v>0.95027</v>
      </c>
      <c r="U35">
        <v>1.28671</v>
      </c>
      <c r="V35">
        <v>0.69176</v>
      </c>
      <c r="W35">
        <v>0.25369</v>
      </c>
      <c r="X35">
        <v>1.65995</v>
      </c>
      <c r="Y35">
        <v>0.54571</v>
      </c>
    </row>
    <row r="36" spans="1:25" ht="12.75">
      <c r="A36" t="s">
        <v>64</v>
      </c>
      <c r="B36">
        <v>0.0119</v>
      </c>
      <c r="C36">
        <v>3.41132</v>
      </c>
      <c r="D36">
        <v>91.98961</v>
      </c>
      <c r="E36">
        <v>0.08888</v>
      </c>
      <c r="F36">
        <v>0.14174</v>
      </c>
      <c r="G36">
        <v>3.25474</v>
      </c>
      <c r="H36">
        <v>0.02529</v>
      </c>
      <c r="I36">
        <v>3.46694</v>
      </c>
      <c r="J36">
        <v>0.20726</v>
      </c>
      <c r="K36">
        <v>1.63938</v>
      </c>
      <c r="L36">
        <v>0.92753</v>
      </c>
      <c r="M36">
        <v>0.45435</v>
      </c>
      <c r="N36">
        <v>254.01334</v>
      </c>
      <c r="O36">
        <v>0.23711</v>
      </c>
      <c r="P36">
        <v>17.84705</v>
      </c>
      <c r="Q36">
        <v>0.01523</v>
      </c>
      <c r="R36">
        <v>0.43749</v>
      </c>
      <c r="S36">
        <v>0.15403</v>
      </c>
      <c r="T36">
        <v>0.90339</v>
      </c>
      <c r="U36">
        <v>0.43</v>
      </c>
      <c r="V36">
        <v>0.64096</v>
      </c>
      <c r="W36">
        <v>0.04231</v>
      </c>
      <c r="X36">
        <v>1.55248</v>
      </c>
      <c r="Y36">
        <v>0.59035</v>
      </c>
    </row>
    <row r="37" spans="1:25" ht="12.75">
      <c r="A37" t="s">
        <v>65</v>
      </c>
      <c r="B37">
        <v>0.00051</v>
      </c>
      <c r="C37">
        <v>14.14977</v>
      </c>
      <c r="D37">
        <v>0.0223</v>
      </c>
      <c r="E37">
        <v>22.10736</v>
      </c>
      <c r="F37">
        <v>-0.00466</v>
      </c>
      <c r="G37">
        <v>0.01687</v>
      </c>
      <c r="H37">
        <v>-0.00019</v>
      </c>
      <c r="I37">
        <v>25.45397</v>
      </c>
      <c r="J37">
        <v>-0.00091</v>
      </c>
      <c r="K37">
        <v>141.38864</v>
      </c>
      <c r="L37">
        <v>-0.0008</v>
      </c>
      <c r="M37">
        <v>70.72474</v>
      </c>
      <c r="N37">
        <v>-9E-05</v>
      </c>
      <c r="O37">
        <v>141.36572</v>
      </c>
      <c r="P37">
        <v>8E-05</v>
      </c>
      <c r="Q37">
        <v>56.58655</v>
      </c>
      <c r="R37">
        <v>-0.00034</v>
      </c>
      <c r="S37">
        <v>128.43861</v>
      </c>
      <c r="T37">
        <v>0.00106</v>
      </c>
      <c r="U37">
        <v>342.06409</v>
      </c>
      <c r="V37">
        <v>-3E-05</v>
      </c>
      <c r="W37">
        <v>1472.97034</v>
      </c>
      <c r="X37">
        <v>-0.00069</v>
      </c>
      <c r="Y37">
        <v>58.91324</v>
      </c>
    </row>
    <row r="38" spans="1:25" ht="12.75">
      <c r="A38" t="s">
        <v>66</v>
      </c>
      <c r="B38">
        <v>0.0186</v>
      </c>
      <c r="C38">
        <v>2.71831</v>
      </c>
      <c r="D38">
        <v>83.65668</v>
      </c>
      <c r="E38">
        <v>0.72844</v>
      </c>
      <c r="F38">
        <v>0.08162</v>
      </c>
      <c r="G38">
        <v>12.36732</v>
      </c>
      <c r="H38">
        <v>0.01619</v>
      </c>
      <c r="I38">
        <v>1.84939</v>
      </c>
      <c r="J38">
        <v>0.1677</v>
      </c>
      <c r="K38">
        <v>3.89099</v>
      </c>
      <c r="L38">
        <v>0.68874</v>
      </c>
      <c r="M38">
        <v>0.33597</v>
      </c>
      <c r="N38">
        <v>186.94264</v>
      </c>
      <c r="O38">
        <v>0.28624</v>
      </c>
      <c r="P38">
        <v>32.70776</v>
      </c>
      <c r="Q38">
        <v>0.40506</v>
      </c>
      <c r="R38">
        <v>0.2986</v>
      </c>
      <c r="S38">
        <v>0.06134</v>
      </c>
      <c r="T38">
        <v>0.78244</v>
      </c>
      <c r="U38">
        <v>0.22872</v>
      </c>
      <c r="V38">
        <v>0.4104</v>
      </c>
      <c r="W38">
        <v>0.22987</v>
      </c>
      <c r="X38">
        <v>1.46526</v>
      </c>
      <c r="Y38">
        <v>0.24416</v>
      </c>
    </row>
    <row r="39" spans="1:25" ht="12.75">
      <c r="A39" t="s">
        <v>67</v>
      </c>
      <c r="B39">
        <v>0.01795</v>
      </c>
      <c r="C39">
        <v>0.11661</v>
      </c>
      <c r="D39">
        <v>74.91791</v>
      </c>
      <c r="E39">
        <v>0.84981</v>
      </c>
      <c r="F39">
        <v>0.07678</v>
      </c>
      <c r="G39">
        <v>7.94077</v>
      </c>
      <c r="H39">
        <v>0.01564</v>
      </c>
      <c r="I39">
        <v>0.6894</v>
      </c>
      <c r="J39">
        <v>0.15709</v>
      </c>
      <c r="K39">
        <v>5.32343</v>
      </c>
      <c r="L39">
        <v>0.66112</v>
      </c>
      <c r="M39">
        <v>0.83941</v>
      </c>
      <c r="N39">
        <v>177.82477</v>
      </c>
      <c r="O39">
        <v>0.26496</v>
      </c>
      <c r="P39">
        <v>31.03076</v>
      </c>
      <c r="Q39">
        <v>0.3062</v>
      </c>
      <c r="R39">
        <v>0.28381</v>
      </c>
      <c r="S39">
        <v>0.19385</v>
      </c>
      <c r="T39">
        <v>0.74655</v>
      </c>
      <c r="U39">
        <v>0.53836</v>
      </c>
      <c r="V39">
        <v>0.38995</v>
      </c>
      <c r="W39">
        <v>0.12017</v>
      </c>
      <c r="X39">
        <v>1.39776</v>
      </c>
      <c r="Y39">
        <v>0.3426</v>
      </c>
    </row>
    <row r="40" spans="1:25" ht="12.75">
      <c r="A40" t="s">
        <v>68</v>
      </c>
      <c r="B40">
        <v>0.00013</v>
      </c>
      <c r="C40">
        <v>309.52496</v>
      </c>
      <c r="D40">
        <v>0.0404</v>
      </c>
      <c r="E40">
        <v>65.88012</v>
      </c>
      <c r="F40">
        <v>-0.00055</v>
      </c>
      <c r="G40">
        <v>212.06911</v>
      </c>
      <c r="H40">
        <v>-9E-05</v>
      </c>
      <c r="I40">
        <v>56.356</v>
      </c>
      <c r="J40">
        <v>-0.00171</v>
      </c>
      <c r="K40">
        <v>25.10069</v>
      </c>
      <c r="L40">
        <v>-0.0015</v>
      </c>
      <c r="M40">
        <v>84.84752</v>
      </c>
      <c r="N40">
        <v>-0.00137</v>
      </c>
      <c r="O40">
        <v>9.44727</v>
      </c>
      <c r="P40">
        <v>5E-05</v>
      </c>
      <c r="Q40">
        <v>282.72729</v>
      </c>
      <c r="R40">
        <v>-0.00018</v>
      </c>
      <c r="S40">
        <v>23.63914</v>
      </c>
      <c r="T40">
        <v>0.00079</v>
      </c>
      <c r="U40">
        <v>62.86988</v>
      </c>
      <c r="V40">
        <v>-0.00052</v>
      </c>
      <c r="W40">
        <v>48.59905</v>
      </c>
      <c r="X40">
        <v>-0.00012</v>
      </c>
      <c r="Y40">
        <v>212.40715</v>
      </c>
    </row>
    <row r="41" spans="1:25" ht="12.75">
      <c r="A41" t="s">
        <v>69</v>
      </c>
      <c r="B41">
        <v>0.02285</v>
      </c>
      <c r="C41">
        <v>5.36502</v>
      </c>
      <c r="D41">
        <v>93.70329</v>
      </c>
      <c r="E41">
        <v>0.15815</v>
      </c>
      <c r="F41">
        <v>0.09264</v>
      </c>
      <c r="G41">
        <v>5.57287</v>
      </c>
      <c r="H41">
        <v>0.01903</v>
      </c>
      <c r="I41">
        <v>0.86706</v>
      </c>
      <c r="J41">
        <v>0.20227</v>
      </c>
      <c r="K41">
        <v>3.31063</v>
      </c>
      <c r="L41">
        <v>0.76159</v>
      </c>
      <c r="M41">
        <v>0.09928</v>
      </c>
      <c r="N41">
        <v>222.15489</v>
      </c>
      <c r="O41">
        <v>0.23251</v>
      </c>
      <c r="P41">
        <v>48.07516</v>
      </c>
      <c r="Q41">
        <v>0.2771</v>
      </c>
      <c r="R41">
        <v>0.3236</v>
      </c>
      <c r="S41">
        <v>0.33117</v>
      </c>
      <c r="T41">
        <v>0.89682</v>
      </c>
      <c r="U41">
        <v>0.72372</v>
      </c>
      <c r="V41">
        <v>0.45733</v>
      </c>
      <c r="W41">
        <v>0.01832</v>
      </c>
      <c r="X41">
        <v>1.60032</v>
      </c>
      <c r="Y41">
        <v>0.75043</v>
      </c>
    </row>
    <row r="42" spans="1:25" ht="12.75">
      <c r="A42" t="s">
        <v>70</v>
      </c>
      <c r="B42">
        <v>0.02421</v>
      </c>
      <c r="C42">
        <v>2.69681</v>
      </c>
      <c r="D42">
        <v>100.01136</v>
      </c>
      <c r="E42">
        <v>1.51919</v>
      </c>
      <c r="F42">
        <v>0.10036</v>
      </c>
      <c r="G42">
        <v>3.64693</v>
      </c>
      <c r="H42">
        <v>0.01923</v>
      </c>
      <c r="I42">
        <v>0.0365</v>
      </c>
      <c r="J42">
        <v>0.21081</v>
      </c>
      <c r="K42">
        <v>2.41259</v>
      </c>
      <c r="L42">
        <v>0.79467</v>
      </c>
      <c r="M42">
        <v>1.41375</v>
      </c>
      <c r="N42">
        <v>230.5687</v>
      </c>
      <c r="O42">
        <v>0.0073</v>
      </c>
      <c r="P42">
        <v>50.93735</v>
      </c>
      <c r="Q42">
        <v>0.30522</v>
      </c>
      <c r="R42">
        <v>0.33003</v>
      </c>
      <c r="S42">
        <v>0.5738</v>
      </c>
      <c r="T42">
        <v>0.92697</v>
      </c>
      <c r="U42">
        <v>0.63149</v>
      </c>
      <c r="V42">
        <v>0.48355</v>
      </c>
      <c r="W42">
        <v>0.14656</v>
      </c>
      <c r="X42">
        <v>1.69638</v>
      </c>
      <c r="Y42">
        <v>0.61128</v>
      </c>
    </row>
    <row r="43" spans="1:25" ht="12.75">
      <c r="A43" t="s">
        <v>71</v>
      </c>
      <c r="B43">
        <v>0.00049</v>
      </c>
      <c r="C43">
        <v>22.3391</v>
      </c>
      <c r="D43">
        <v>0.01324</v>
      </c>
      <c r="E43">
        <v>14.83242</v>
      </c>
      <c r="F43">
        <v>-0.00146</v>
      </c>
      <c r="G43">
        <v>44.17511</v>
      </c>
      <c r="H43">
        <v>-9E-05</v>
      </c>
      <c r="I43">
        <v>56.34561</v>
      </c>
      <c r="J43">
        <v>-0.0007</v>
      </c>
      <c r="K43">
        <v>303.01889</v>
      </c>
      <c r="L43">
        <v>0.0008</v>
      </c>
      <c r="M43">
        <v>35.36802</v>
      </c>
      <c r="N43">
        <v>0.00055</v>
      </c>
      <c r="O43">
        <v>329.96008</v>
      </c>
      <c r="P43">
        <v>5E-05</v>
      </c>
      <c r="Q43">
        <v>94.27272</v>
      </c>
      <c r="R43">
        <v>-3E-05</v>
      </c>
      <c r="S43">
        <v>0.73877</v>
      </c>
      <c r="T43">
        <v>0.00158</v>
      </c>
      <c r="U43">
        <v>7.86971</v>
      </c>
      <c r="V43">
        <v>-0.00026</v>
      </c>
      <c r="W43">
        <v>240.39484</v>
      </c>
      <c r="X43">
        <v>-0.00052</v>
      </c>
      <c r="Y43">
        <v>62.85295</v>
      </c>
    </row>
    <row r="44" spans="1:25" ht="12.75">
      <c r="A44" t="s">
        <v>72</v>
      </c>
      <c r="B44">
        <v>0.01838</v>
      </c>
      <c r="C44">
        <v>3.02751</v>
      </c>
      <c r="D44">
        <v>96.57822</v>
      </c>
      <c r="E44">
        <v>1.7188</v>
      </c>
      <c r="F44">
        <v>0.08009</v>
      </c>
      <c r="G44">
        <v>0.80695</v>
      </c>
      <c r="H44">
        <v>0.01869</v>
      </c>
      <c r="I44">
        <v>3.41039</v>
      </c>
      <c r="J44">
        <v>0.19735</v>
      </c>
      <c r="K44">
        <v>4.4732</v>
      </c>
      <c r="L44">
        <v>0.81091</v>
      </c>
      <c r="M44">
        <v>1.58211</v>
      </c>
      <c r="N44">
        <v>207.14227</v>
      </c>
      <c r="O44">
        <v>0.05407</v>
      </c>
      <c r="P44">
        <v>25.17608</v>
      </c>
      <c r="Q44">
        <v>0.50497</v>
      </c>
      <c r="R44">
        <v>0.31523</v>
      </c>
      <c r="S44">
        <v>0.24707</v>
      </c>
      <c r="T44">
        <v>0.90677</v>
      </c>
      <c r="U44">
        <v>1.05574</v>
      </c>
      <c r="V44">
        <v>0.46644</v>
      </c>
      <c r="W44">
        <v>0.41825</v>
      </c>
      <c r="X44">
        <v>1.74967</v>
      </c>
      <c r="Y44">
        <v>0.66554</v>
      </c>
    </row>
    <row r="45" spans="1:25" ht="12.75">
      <c r="A45" t="s">
        <v>50</v>
      </c>
      <c r="B45">
        <v>0.10122</v>
      </c>
      <c r="C45">
        <v>0.64843</v>
      </c>
      <c r="D45">
        <v>104.14497</v>
      </c>
      <c r="E45">
        <v>0.50288</v>
      </c>
      <c r="F45">
        <v>0.50551</v>
      </c>
      <c r="G45">
        <v>0.51921</v>
      </c>
      <c r="H45">
        <v>0.10756</v>
      </c>
      <c r="I45">
        <v>1.23597</v>
      </c>
      <c r="J45">
        <v>0.08073</v>
      </c>
      <c r="K45">
        <v>2.87676</v>
      </c>
      <c r="L45">
        <v>0.96971</v>
      </c>
      <c r="M45">
        <v>0.21928</v>
      </c>
      <c r="N45">
        <v>98.91264</v>
      </c>
      <c r="O45">
        <v>0.76596</v>
      </c>
      <c r="P45">
        <v>10.16235</v>
      </c>
      <c r="Q45">
        <v>0.43318</v>
      </c>
      <c r="R45">
        <v>0.09837</v>
      </c>
      <c r="S45">
        <v>1.55768</v>
      </c>
      <c r="T45">
        <v>0.51564</v>
      </c>
      <c r="U45">
        <v>1.1479</v>
      </c>
      <c r="V45">
        <v>0.94715</v>
      </c>
      <c r="W45">
        <v>0.07779</v>
      </c>
      <c r="X45">
        <v>0.8913</v>
      </c>
      <c r="Y45">
        <v>0.76889</v>
      </c>
    </row>
    <row r="46" spans="1:25" ht="12.75">
      <c r="A46" t="s">
        <v>73</v>
      </c>
      <c r="B46">
        <v>0.01859</v>
      </c>
      <c r="C46">
        <v>3.37142</v>
      </c>
      <c r="D46">
        <v>93.79162</v>
      </c>
      <c r="E46">
        <v>1.61344</v>
      </c>
      <c r="F46">
        <v>0.08008</v>
      </c>
      <c r="G46">
        <v>5.03026</v>
      </c>
      <c r="H46">
        <v>0.01763</v>
      </c>
      <c r="I46">
        <v>0.25372</v>
      </c>
      <c r="J46">
        <v>0.18441</v>
      </c>
      <c r="K46">
        <v>5.27412</v>
      </c>
      <c r="L46">
        <v>0.79256</v>
      </c>
      <c r="M46">
        <v>0.83564</v>
      </c>
      <c r="N46">
        <v>201.1163</v>
      </c>
      <c r="O46">
        <v>0.47255</v>
      </c>
      <c r="P46">
        <v>25.43877</v>
      </c>
      <c r="Q46">
        <v>0.20395</v>
      </c>
      <c r="R46">
        <v>0.30452</v>
      </c>
      <c r="S46">
        <v>0.3292</v>
      </c>
      <c r="T46">
        <v>0.91764</v>
      </c>
      <c r="U46">
        <v>0.55062</v>
      </c>
      <c r="V46">
        <v>0.45571</v>
      </c>
      <c r="W46">
        <v>0.19439</v>
      </c>
      <c r="X46">
        <v>1.71962</v>
      </c>
      <c r="Y46">
        <v>0.32341</v>
      </c>
    </row>
    <row r="47" spans="1:25" ht="12.75">
      <c r="A47" t="s">
        <v>74</v>
      </c>
      <c r="B47">
        <v>-0.00023</v>
      </c>
      <c r="C47">
        <v>77.62617</v>
      </c>
      <c r="D47">
        <v>0.02159</v>
      </c>
      <c r="E47">
        <v>73.01099</v>
      </c>
      <c r="F47">
        <v>-0.0021</v>
      </c>
      <c r="G47">
        <v>36.88847</v>
      </c>
      <c r="H47">
        <v>-9E-05</v>
      </c>
      <c r="I47">
        <v>113.15947</v>
      </c>
      <c r="J47">
        <v>0.0005</v>
      </c>
      <c r="K47">
        <v>313.05185</v>
      </c>
      <c r="L47">
        <v>-0.0009</v>
      </c>
      <c r="M47">
        <v>267.16907</v>
      </c>
      <c r="N47">
        <v>-0.00082</v>
      </c>
      <c r="O47">
        <v>47.14654</v>
      </c>
      <c r="P47">
        <v>-0.00014</v>
      </c>
      <c r="Q47">
        <v>0.00246</v>
      </c>
      <c r="R47">
        <v>-0.00012</v>
      </c>
      <c r="S47">
        <v>248.25891</v>
      </c>
      <c r="T47">
        <v>0.0015</v>
      </c>
      <c r="U47">
        <v>16.65582</v>
      </c>
      <c r="V47">
        <v>-0.00085</v>
      </c>
      <c r="W47">
        <v>78.54998</v>
      </c>
      <c r="X47">
        <v>-0.00063</v>
      </c>
      <c r="Y47">
        <v>51.41818</v>
      </c>
    </row>
    <row r="48" spans="1:25" ht="12.75">
      <c r="A48" t="s">
        <v>75</v>
      </c>
      <c r="B48">
        <v>0.01635</v>
      </c>
      <c r="C48">
        <v>1.12702</v>
      </c>
      <c r="D48">
        <v>70.32916</v>
      </c>
      <c r="E48">
        <v>0.11051</v>
      </c>
      <c r="F48">
        <v>0.06444</v>
      </c>
      <c r="G48">
        <v>0.06775</v>
      </c>
      <c r="H48">
        <v>0.01507</v>
      </c>
      <c r="I48">
        <v>2.76729</v>
      </c>
      <c r="J48">
        <v>0.13422</v>
      </c>
      <c r="K48">
        <v>2.46241</v>
      </c>
      <c r="L48">
        <v>0.64291</v>
      </c>
      <c r="M48">
        <v>1.33863</v>
      </c>
      <c r="N48">
        <v>165.20236</v>
      </c>
      <c r="O48">
        <v>0.12045</v>
      </c>
      <c r="P48">
        <v>20.95006</v>
      </c>
      <c r="Q48">
        <v>0.27123</v>
      </c>
      <c r="R48">
        <v>0.25235</v>
      </c>
      <c r="S48">
        <v>0.59484</v>
      </c>
      <c r="T48">
        <v>0.78726</v>
      </c>
      <c r="U48">
        <v>0.68666</v>
      </c>
      <c r="V48">
        <v>0.32858</v>
      </c>
      <c r="W48">
        <v>0.32384</v>
      </c>
      <c r="X48">
        <v>1.38487</v>
      </c>
      <c r="Y48">
        <v>0.51808</v>
      </c>
    </row>
    <row r="49" spans="1:25" ht="12.75">
      <c r="A49" t="s">
        <v>76</v>
      </c>
      <c r="B49">
        <v>0.01719</v>
      </c>
      <c r="C49">
        <v>0.21614</v>
      </c>
      <c r="D49">
        <v>76.3589</v>
      </c>
      <c r="E49">
        <v>1.17295</v>
      </c>
      <c r="F49">
        <v>0.06845</v>
      </c>
      <c r="G49">
        <v>6.82162</v>
      </c>
      <c r="H49">
        <v>0.01537</v>
      </c>
      <c r="I49">
        <v>4.35632</v>
      </c>
      <c r="J49">
        <v>0.1434</v>
      </c>
      <c r="K49">
        <v>3.31212</v>
      </c>
      <c r="L49">
        <v>0.69928</v>
      </c>
      <c r="M49">
        <v>0.07988</v>
      </c>
      <c r="N49">
        <v>173.3575</v>
      </c>
      <c r="O49">
        <v>0.43062</v>
      </c>
      <c r="P49">
        <v>22.97059</v>
      </c>
      <c r="Q49">
        <v>0.40718</v>
      </c>
      <c r="R49">
        <v>0.26347</v>
      </c>
      <c r="S49">
        <v>0.29119</v>
      </c>
      <c r="T49">
        <v>0.84938</v>
      </c>
      <c r="U49">
        <v>1.0219</v>
      </c>
      <c r="V49">
        <v>0.35629</v>
      </c>
      <c r="W49">
        <v>0.27075</v>
      </c>
      <c r="X49">
        <v>1.5159</v>
      </c>
      <c r="Y49">
        <v>0.70738</v>
      </c>
    </row>
    <row r="50" spans="1:25" ht="12.75">
      <c r="A50" t="s">
        <v>77</v>
      </c>
      <c r="B50">
        <v>-0.00026</v>
      </c>
      <c r="C50">
        <v>113.10184</v>
      </c>
      <c r="D50">
        <v>0.03691</v>
      </c>
      <c r="E50">
        <v>85.38339</v>
      </c>
      <c r="F50">
        <v>-0.00039</v>
      </c>
      <c r="G50">
        <v>43.21024</v>
      </c>
      <c r="H50">
        <v>-1E-05</v>
      </c>
      <c r="I50">
        <v>2436.69214</v>
      </c>
      <c r="J50">
        <v>0.0002</v>
      </c>
      <c r="K50">
        <v>424.58408</v>
      </c>
      <c r="L50">
        <v>-0.0003</v>
      </c>
      <c r="M50">
        <v>141.46545</v>
      </c>
      <c r="N50">
        <v>-0.00082</v>
      </c>
      <c r="O50">
        <v>47.13968</v>
      </c>
      <c r="P50">
        <v>-2E-05</v>
      </c>
      <c r="Q50">
        <v>282.84714</v>
      </c>
      <c r="R50">
        <v>-0.00055</v>
      </c>
      <c r="S50">
        <v>69.8214</v>
      </c>
      <c r="T50">
        <v>0.00033</v>
      </c>
      <c r="U50">
        <v>560.73938</v>
      </c>
      <c r="V50">
        <v>0.00078</v>
      </c>
      <c r="W50">
        <v>14.07898</v>
      </c>
      <c r="X50">
        <v>-0.00012</v>
      </c>
      <c r="Y50">
        <v>212.13081</v>
      </c>
    </row>
    <row r="51" spans="1:25" ht="12.75">
      <c r="A51" t="s">
        <v>78</v>
      </c>
      <c r="B51">
        <v>0.01292</v>
      </c>
      <c r="C51">
        <v>1.70033</v>
      </c>
      <c r="D51">
        <v>44.67284</v>
      </c>
      <c r="E51">
        <v>0.85678</v>
      </c>
      <c r="F51">
        <v>0.05498</v>
      </c>
      <c r="G51">
        <v>6.40019</v>
      </c>
      <c r="H51">
        <v>0.00787</v>
      </c>
      <c r="I51">
        <v>3.38461</v>
      </c>
      <c r="J51">
        <v>0.07364</v>
      </c>
      <c r="K51">
        <v>4.86281</v>
      </c>
      <c r="L51">
        <v>0.30188</v>
      </c>
      <c r="M51">
        <v>0.38828</v>
      </c>
      <c r="N51">
        <v>104.16125</v>
      </c>
      <c r="O51">
        <v>0.48174</v>
      </c>
      <c r="P51">
        <v>17.4364</v>
      </c>
      <c r="Q51">
        <v>0.46842</v>
      </c>
      <c r="R51">
        <v>0.14164</v>
      </c>
      <c r="S51">
        <v>0.21129</v>
      </c>
      <c r="T51">
        <v>0.45089</v>
      </c>
      <c r="U51">
        <v>0.25992</v>
      </c>
      <c r="V51">
        <v>0.20082</v>
      </c>
      <c r="W51">
        <v>0.08952</v>
      </c>
      <c r="X51">
        <v>0.73656</v>
      </c>
      <c r="Y51">
        <v>0.46933</v>
      </c>
    </row>
    <row r="52" spans="1:25" ht="12.75">
      <c r="A52" t="s">
        <v>79</v>
      </c>
      <c r="B52">
        <v>0.01282</v>
      </c>
      <c r="C52">
        <v>2.29932</v>
      </c>
      <c r="D52">
        <v>45.30812</v>
      </c>
      <c r="E52">
        <v>0.48708</v>
      </c>
      <c r="F52">
        <v>0.05416</v>
      </c>
      <c r="G52">
        <v>11.00368</v>
      </c>
      <c r="H52">
        <v>0.00861</v>
      </c>
      <c r="I52">
        <v>0.44153</v>
      </c>
      <c r="J52">
        <v>0.07989</v>
      </c>
      <c r="K52">
        <v>8.62066</v>
      </c>
      <c r="L52">
        <v>0.31931</v>
      </c>
      <c r="M52">
        <v>1.01507</v>
      </c>
      <c r="N52">
        <v>108.07941</v>
      </c>
      <c r="O52">
        <v>0.08273</v>
      </c>
      <c r="P52">
        <v>18.05679</v>
      </c>
      <c r="Q52">
        <v>0.32707</v>
      </c>
      <c r="R52">
        <v>0.14876</v>
      </c>
      <c r="S52">
        <v>0.4671</v>
      </c>
      <c r="T52">
        <v>0.47672</v>
      </c>
      <c r="U52">
        <v>0.48161</v>
      </c>
      <c r="V52">
        <v>0.20877</v>
      </c>
      <c r="W52">
        <v>0.37405</v>
      </c>
      <c r="X52">
        <v>0.81929</v>
      </c>
      <c r="Y52">
        <v>0.84543</v>
      </c>
    </row>
    <row r="53" spans="1:25" ht="12.75">
      <c r="A53" t="s">
        <v>80</v>
      </c>
      <c r="B53">
        <v>0.00036</v>
      </c>
      <c r="C53">
        <v>20.35635</v>
      </c>
      <c r="D53">
        <v>0.02367</v>
      </c>
      <c r="E53">
        <v>62.30178</v>
      </c>
      <c r="F53">
        <v>-0.00265</v>
      </c>
      <c r="G53">
        <v>9.75159</v>
      </c>
      <c r="H53">
        <v>-0.00016</v>
      </c>
      <c r="I53">
        <v>1.42773</v>
      </c>
      <c r="J53">
        <v>-0.00132</v>
      </c>
      <c r="K53">
        <v>10.85854</v>
      </c>
      <c r="L53">
        <v>-0.0002</v>
      </c>
      <c r="M53">
        <v>708.52881</v>
      </c>
      <c r="N53">
        <v>-0.00082</v>
      </c>
      <c r="O53">
        <v>78.5534</v>
      </c>
      <c r="P53">
        <v>5E-05</v>
      </c>
      <c r="Q53">
        <v>188.33812</v>
      </c>
      <c r="R53">
        <v>-0.00015</v>
      </c>
      <c r="S53">
        <v>112.52042</v>
      </c>
      <c r="T53">
        <v>-0.00079</v>
      </c>
      <c r="U53">
        <v>94.40431</v>
      </c>
      <c r="V53">
        <v>-3E-05</v>
      </c>
      <c r="W53">
        <v>319.59933</v>
      </c>
      <c r="X53">
        <v>-0.00058</v>
      </c>
      <c r="Y53">
        <v>183.95003</v>
      </c>
    </row>
    <row r="54" spans="1:25" ht="12.75">
      <c r="A54" t="s">
        <v>81</v>
      </c>
      <c r="B54">
        <v>0.01628</v>
      </c>
      <c r="C54">
        <v>5.40047</v>
      </c>
      <c r="D54">
        <v>66.31067</v>
      </c>
      <c r="E54">
        <v>0.81499</v>
      </c>
      <c r="F54">
        <v>0.09017</v>
      </c>
      <c r="G54">
        <v>1.30614</v>
      </c>
      <c r="H54">
        <v>0.01397</v>
      </c>
      <c r="I54">
        <v>3.66563</v>
      </c>
      <c r="J54">
        <v>0.12969</v>
      </c>
      <c r="K54">
        <v>5.09467</v>
      </c>
      <c r="L54">
        <v>0.55568</v>
      </c>
      <c r="M54">
        <v>0.67259</v>
      </c>
      <c r="N54">
        <v>154.26773</v>
      </c>
      <c r="O54">
        <v>0.02936</v>
      </c>
      <c r="P54">
        <v>24.50756</v>
      </c>
      <c r="Q54">
        <v>0.08167</v>
      </c>
      <c r="R54">
        <v>0.24072</v>
      </c>
      <c r="S54">
        <v>0.48349</v>
      </c>
      <c r="T54">
        <v>0.66458</v>
      </c>
      <c r="U54">
        <v>1.15133</v>
      </c>
      <c r="V54">
        <v>0.32472</v>
      </c>
      <c r="W54">
        <v>0.14225</v>
      </c>
      <c r="X54">
        <v>1.14844</v>
      </c>
      <c r="Y54">
        <v>0.80809</v>
      </c>
    </row>
    <row r="55" spans="1:25" ht="12.75">
      <c r="A55" t="s">
        <v>82</v>
      </c>
      <c r="B55">
        <v>0.0157</v>
      </c>
      <c r="C55">
        <v>3.19055</v>
      </c>
      <c r="D55">
        <v>58.08921</v>
      </c>
      <c r="E55">
        <v>0.79754</v>
      </c>
      <c r="F55">
        <v>0.07542</v>
      </c>
      <c r="G55">
        <v>8.57904</v>
      </c>
      <c r="H55">
        <v>0.01162</v>
      </c>
      <c r="I55">
        <v>2.47668</v>
      </c>
      <c r="J55">
        <v>0.10856</v>
      </c>
      <c r="K55">
        <v>3.99826</v>
      </c>
      <c r="L55">
        <v>0.47681</v>
      </c>
      <c r="M55">
        <v>0.94287</v>
      </c>
      <c r="N55">
        <v>133.64441</v>
      </c>
      <c r="O55">
        <v>0.21604</v>
      </c>
      <c r="P55">
        <v>20.95592</v>
      </c>
      <c r="Q55">
        <v>0.3106</v>
      </c>
      <c r="R55">
        <v>0.20989</v>
      </c>
      <c r="S55">
        <v>0.23785</v>
      </c>
      <c r="T55">
        <v>0.57052</v>
      </c>
      <c r="U55">
        <v>1.09072</v>
      </c>
      <c r="V55">
        <v>0.27823</v>
      </c>
      <c r="W55">
        <v>0.13081</v>
      </c>
      <c r="X55">
        <v>0.94208</v>
      </c>
      <c r="Y55">
        <v>0.48133</v>
      </c>
    </row>
    <row r="56" spans="1:25" ht="12.75">
      <c r="A56" t="s">
        <v>50</v>
      </c>
      <c r="B56">
        <v>0.10206</v>
      </c>
      <c r="C56">
        <v>0.07155</v>
      </c>
      <c r="D56">
        <v>104.9731</v>
      </c>
      <c r="E56">
        <v>0.90417</v>
      </c>
      <c r="F56">
        <v>0.50982</v>
      </c>
      <c r="G56">
        <v>0.33675</v>
      </c>
      <c r="H56">
        <v>0.10779</v>
      </c>
      <c r="I56">
        <v>0.12902</v>
      </c>
      <c r="J56">
        <v>0.07916</v>
      </c>
      <c r="K56">
        <v>5.69574</v>
      </c>
      <c r="L56">
        <v>0.97542</v>
      </c>
      <c r="M56">
        <v>0.86863</v>
      </c>
      <c r="N56">
        <v>99.20622</v>
      </c>
      <c r="O56">
        <v>0.25977</v>
      </c>
      <c r="P56">
        <v>10.20731</v>
      </c>
      <c r="Q56">
        <v>0.28676</v>
      </c>
      <c r="R56">
        <v>0.09935</v>
      </c>
      <c r="S56">
        <v>0.15704</v>
      </c>
      <c r="T56">
        <v>0.51546</v>
      </c>
      <c r="U56">
        <v>0.29293</v>
      </c>
      <c r="V56">
        <v>0.95399</v>
      </c>
      <c r="W56">
        <v>0.18344</v>
      </c>
      <c r="X56">
        <v>0.89035</v>
      </c>
      <c r="Y56">
        <v>0.10535</v>
      </c>
    </row>
    <row r="57" spans="1:25" ht="12.75">
      <c r="A57" t="s">
        <v>83</v>
      </c>
      <c r="B57">
        <v>0.00037</v>
      </c>
      <c r="C57">
        <v>42.17567</v>
      </c>
      <c r="D57">
        <v>0.01949</v>
      </c>
      <c r="E57">
        <v>85.92752</v>
      </c>
      <c r="F57">
        <v>-0.00164</v>
      </c>
      <c r="G57">
        <v>164.95078</v>
      </c>
      <c r="H57">
        <v>4E-05</v>
      </c>
      <c r="I57">
        <v>70.30452</v>
      </c>
      <c r="J57">
        <v>-0.00193</v>
      </c>
      <c r="K57">
        <v>65.24675</v>
      </c>
      <c r="L57">
        <v>0.0008</v>
      </c>
      <c r="M57">
        <v>141.42535</v>
      </c>
      <c r="N57">
        <v>-0.00165</v>
      </c>
      <c r="O57">
        <v>31.43897</v>
      </c>
      <c r="P57">
        <v>0.00018</v>
      </c>
      <c r="Q57">
        <v>51.39128</v>
      </c>
      <c r="R57">
        <v>-0.00031</v>
      </c>
      <c r="S57">
        <v>99.10534</v>
      </c>
      <c r="T57">
        <v>0.0022</v>
      </c>
      <c r="U57">
        <v>45.26495</v>
      </c>
      <c r="V57">
        <v>-0.00065</v>
      </c>
      <c r="W57">
        <v>33.3469</v>
      </c>
      <c r="X57">
        <v>6E-05</v>
      </c>
      <c r="Y57">
        <v>1412.35645</v>
      </c>
    </row>
    <row r="58" spans="1:25" ht="12.75">
      <c r="A58" t="s">
        <v>84</v>
      </c>
      <c r="B58">
        <v>0.02091</v>
      </c>
      <c r="C58">
        <v>5.5036</v>
      </c>
      <c r="D58">
        <v>101.69072</v>
      </c>
      <c r="E58">
        <v>0.27468</v>
      </c>
      <c r="F58">
        <v>0.08723</v>
      </c>
      <c r="G58">
        <v>4.87532</v>
      </c>
      <c r="H58">
        <v>0.01906</v>
      </c>
      <c r="I58">
        <v>2.43885</v>
      </c>
      <c r="J58">
        <v>0.19701</v>
      </c>
      <c r="K58">
        <v>4.66312</v>
      </c>
      <c r="L58">
        <v>0.6965</v>
      </c>
      <c r="M58">
        <v>0.80586</v>
      </c>
      <c r="N58">
        <v>216.90192</v>
      </c>
      <c r="O58">
        <v>0.17798</v>
      </c>
      <c r="P58">
        <v>43.0784</v>
      </c>
      <c r="Q58">
        <v>0.42417</v>
      </c>
      <c r="R58">
        <v>0.29457</v>
      </c>
      <c r="S58">
        <v>0.6704</v>
      </c>
      <c r="T58">
        <v>0.85405</v>
      </c>
      <c r="U58">
        <v>0.81056</v>
      </c>
      <c r="V58">
        <v>0.45688</v>
      </c>
      <c r="W58">
        <v>0.54371</v>
      </c>
      <c r="X58">
        <v>1.59264</v>
      </c>
      <c r="Y58">
        <v>0.88629</v>
      </c>
    </row>
    <row r="59" spans="1:25" ht="12.75">
      <c r="A59" t="s">
        <v>85</v>
      </c>
      <c r="B59">
        <v>0.02115</v>
      </c>
      <c r="C59">
        <v>3.07899</v>
      </c>
      <c r="D59">
        <v>102.07439</v>
      </c>
      <c r="E59">
        <v>0.4809</v>
      </c>
      <c r="F59">
        <v>0.08676</v>
      </c>
      <c r="G59">
        <v>4.17902</v>
      </c>
      <c r="H59">
        <v>0.01802</v>
      </c>
      <c r="I59">
        <v>0.4395</v>
      </c>
      <c r="J59">
        <v>0.19991</v>
      </c>
      <c r="K59">
        <v>3.46753</v>
      </c>
      <c r="L59">
        <v>0.71166</v>
      </c>
      <c r="M59">
        <v>0.35656</v>
      </c>
      <c r="N59">
        <v>219.89584</v>
      </c>
      <c r="O59">
        <v>0.68085</v>
      </c>
      <c r="P59">
        <v>44.03437</v>
      </c>
      <c r="Q59">
        <v>0.05267</v>
      </c>
      <c r="R59">
        <v>0.29966</v>
      </c>
      <c r="S59">
        <v>0.48226</v>
      </c>
      <c r="T59">
        <v>0.87023</v>
      </c>
      <c r="U59">
        <v>0.15255</v>
      </c>
      <c r="V59">
        <v>0.46734</v>
      </c>
      <c r="W59">
        <v>0.72949</v>
      </c>
      <c r="X59">
        <v>1.75168</v>
      </c>
      <c r="Y59">
        <v>1.11683</v>
      </c>
    </row>
    <row r="60" spans="1:25" ht="12.75">
      <c r="A60" t="s">
        <v>48</v>
      </c>
      <c r="B60">
        <v>-0.01362</v>
      </c>
      <c r="C60">
        <v>84.8444</v>
      </c>
      <c r="D60">
        <v>0.06514</v>
      </c>
      <c r="E60">
        <v>75.23153</v>
      </c>
      <c r="F60">
        <v>0.00046</v>
      </c>
      <c r="G60">
        <v>2685.54297</v>
      </c>
      <c r="H60">
        <v>-0.08574</v>
      </c>
      <c r="I60">
        <v>4.56598</v>
      </c>
      <c r="J60">
        <v>-0.0572</v>
      </c>
      <c r="K60">
        <v>87.55569</v>
      </c>
      <c r="L60">
        <v>-0.00416</v>
      </c>
      <c r="M60">
        <v>330.03116</v>
      </c>
      <c r="N60">
        <v>-0.02052</v>
      </c>
      <c r="O60">
        <v>28.29435</v>
      </c>
      <c r="P60">
        <v>-0.01916</v>
      </c>
      <c r="Q60">
        <v>20.21334</v>
      </c>
      <c r="R60">
        <v>-0.1549</v>
      </c>
      <c r="S60">
        <v>20.20745</v>
      </c>
      <c r="T60">
        <v>-0.01475</v>
      </c>
      <c r="U60">
        <v>70.71382</v>
      </c>
      <c r="V60">
        <v>0.47666</v>
      </c>
      <c r="W60">
        <v>5.64212</v>
      </c>
      <c r="X60">
        <v>0.04789</v>
      </c>
      <c r="Y60">
        <v>36.35568</v>
      </c>
    </row>
    <row r="61" spans="1:25" ht="12.75">
      <c r="A61" t="s">
        <v>49</v>
      </c>
      <c r="B61">
        <v>10.91728</v>
      </c>
      <c r="C61">
        <v>0.96694</v>
      </c>
      <c r="D61">
        <v>100.02867</v>
      </c>
      <c r="E61">
        <v>0.47402</v>
      </c>
      <c r="F61">
        <v>2.50863</v>
      </c>
      <c r="G61">
        <v>1.13728</v>
      </c>
      <c r="H61">
        <v>76.04662</v>
      </c>
      <c r="I61">
        <v>0.83651</v>
      </c>
      <c r="J61">
        <v>15.11744</v>
      </c>
      <c r="K61">
        <v>0.39812</v>
      </c>
      <c r="L61">
        <v>68.52138</v>
      </c>
      <c r="M61">
        <v>0.40091</v>
      </c>
      <c r="N61">
        <v>696.8512</v>
      </c>
      <c r="O61">
        <v>0.29444</v>
      </c>
      <c r="P61">
        <v>427.57953</v>
      </c>
      <c r="Q61">
        <v>0.33091</v>
      </c>
      <c r="R61">
        <v>43.43277</v>
      </c>
      <c r="S61">
        <v>0.83959</v>
      </c>
      <c r="T61">
        <v>5.15133</v>
      </c>
      <c r="U61">
        <v>0.87897</v>
      </c>
      <c r="V61">
        <v>54.09155</v>
      </c>
      <c r="W61">
        <v>0.07218</v>
      </c>
      <c r="X61">
        <v>116.25509</v>
      </c>
      <c r="Y61">
        <v>0.35656</v>
      </c>
    </row>
    <row r="62" spans="1:25" ht="12.75">
      <c r="A62" t="s">
        <v>50</v>
      </c>
      <c r="B62">
        <v>0.09952</v>
      </c>
      <c r="C62">
        <v>0.81047</v>
      </c>
      <c r="D62">
        <v>102.5844</v>
      </c>
      <c r="E62">
        <v>1.01112</v>
      </c>
      <c r="F62">
        <v>0.50364</v>
      </c>
      <c r="G62">
        <v>1.50034</v>
      </c>
      <c r="H62">
        <v>0.10878</v>
      </c>
      <c r="I62">
        <v>1.2332</v>
      </c>
      <c r="J62">
        <v>0.08107</v>
      </c>
      <c r="K62">
        <v>4.13827</v>
      </c>
      <c r="L62">
        <v>0.99083</v>
      </c>
      <c r="M62">
        <v>1.12454</v>
      </c>
      <c r="N62">
        <v>100.23994</v>
      </c>
      <c r="O62">
        <v>0.38201</v>
      </c>
      <c r="P62">
        <v>10.13611</v>
      </c>
      <c r="Q62">
        <v>0.16077</v>
      </c>
      <c r="R62">
        <v>0.10032</v>
      </c>
      <c r="S62">
        <v>1.16584</v>
      </c>
      <c r="T62">
        <v>0.51659</v>
      </c>
      <c r="U62">
        <v>2.38695</v>
      </c>
      <c r="V62">
        <v>0.93739</v>
      </c>
      <c r="W62">
        <v>0.37193</v>
      </c>
      <c r="X62">
        <v>0.8875</v>
      </c>
      <c r="Y62">
        <v>0.55871</v>
      </c>
    </row>
    <row r="63" spans="1:25" ht="12.75">
      <c r="A63" t="s">
        <v>86</v>
      </c>
      <c r="B63">
        <v>7E-05</v>
      </c>
      <c r="C63">
        <v>94.29053</v>
      </c>
      <c r="D63">
        <v>0.05199</v>
      </c>
      <c r="E63">
        <v>3.75349</v>
      </c>
      <c r="F63">
        <v>-0.0011</v>
      </c>
      <c r="G63">
        <v>106.06398</v>
      </c>
      <c r="H63">
        <v>-0.00018</v>
      </c>
      <c r="I63">
        <v>42.44174</v>
      </c>
      <c r="J63">
        <v>-0.00144</v>
      </c>
      <c r="K63">
        <v>8.83726</v>
      </c>
      <c r="L63">
        <v>0</v>
      </c>
      <c r="M63">
        <v>548081</v>
      </c>
      <c r="N63">
        <v>0.00147</v>
      </c>
      <c r="O63">
        <v>94.27716</v>
      </c>
      <c r="P63">
        <v>0.00022</v>
      </c>
      <c r="Q63">
        <v>20.20235</v>
      </c>
      <c r="R63">
        <v>-0.00054</v>
      </c>
      <c r="S63">
        <v>41.5597</v>
      </c>
      <c r="T63">
        <v>0.00162</v>
      </c>
      <c r="U63">
        <v>141.45035</v>
      </c>
      <c r="V63">
        <v>-0.00051</v>
      </c>
      <c r="W63">
        <v>176.78769</v>
      </c>
      <c r="X63">
        <v>-0.00082</v>
      </c>
      <c r="Y63">
        <v>50.50715</v>
      </c>
    </row>
    <row r="64" spans="1:25" ht="12.75">
      <c r="A64" t="s">
        <v>87</v>
      </c>
      <c r="B64">
        <v>0.00693</v>
      </c>
      <c r="C64">
        <v>5.72218</v>
      </c>
      <c r="D64">
        <v>264.31567</v>
      </c>
      <c r="E64">
        <v>1.04179</v>
      </c>
      <c r="F64">
        <v>0.00848</v>
      </c>
      <c r="G64">
        <v>38.4265</v>
      </c>
      <c r="H64">
        <v>0.01369</v>
      </c>
      <c r="I64">
        <v>2.05163</v>
      </c>
      <c r="J64">
        <v>0.66822</v>
      </c>
      <c r="K64">
        <v>0.88998</v>
      </c>
      <c r="L64">
        <v>0.20461</v>
      </c>
      <c r="M64">
        <v>2.25729</v>
      </c>
      <c r="N64">
        <v>246.96771</v>
      </c>
      <c r="O64">
        <v>0.49657</v>
      </c>
      <c r="P64">
        <v>6.94064</v>
      </c>
      <c r="Q64">
        <v>0.28444</v>
      </c>
      <c r="R64">
        <v>0.54481</v>
      </c>
      <c r="S64">
        <v>0.20066</v>
      </c>
      <c r="T64">
        <v>0.18974</v>
      </c>
      <c r="U64">
        <v>0.72838</v>
      </c>
      <c r="V64">
        <v>0.55799</v>
      </c>
      <c r="W64">
        <v>0.4506</v>
      </c>
      <c r="X64">
        <v>0.62334</v>
      </c>
      <c r="Y64">
        <v>0.42847</v>
      </c>
    </row>
    <row r="65" spans="1:25" ht="12.75">
      <c r="A65" t="s">
        <v>88</v>
      </c>
      <c r="B65">
        <v>0.00722</v>
      </c>
      <c r="C65">
        <v>11.27462</v>
      </c>
      <c r="D65">
        <v>266.24368</v>
      </c>
      <c r="E65">
        <v>0.2658</v>
      </c>
      <c r="F65">
        <v>0.01733</v>
      </c>
      <c r="G65">
        <v>14.29581</v>
      </c>
      <c r="H65">
        <v>0.01427</v>
      </c>
      <c r="I65">
        <v>0.27167</v>
      </c>
      <c r="J65">
        <v>0.69049</v>
      </c>
      <c r="K65">
        <v>0.91056</v>
      </c>
      <c r="L65">
        <v>0.20282</v>
      </c>
      <c r="M65">
        <v>0.00022</v>
      </c>
      <c r="N65">
        <v>251.63602</v>
      </c>
      <c r="O65">
        <v>0.20986</v>
      </c>
      <c r="P65">
        <v>7.31769</v>
      </c>
      <c r="Q65">
        <v>0.04845</v>
      </c>
      <c r="R65">
        <v>0.56019</v>
      </c>
      <c r="S65">
        <v>0.04331</v>
      </c>
      <c r="T65">
        <v>0.19498</v>
      </c>
      <c r="U65">
        <v>0.34321</v>
      </c>
      <c r="V65">
        <v>0.56345</v>
      </c>
      <c r="W65">
        <v>0.04647</v>
      </c>
      <c r="X65">
        <v>0.63296</v>
      </c>
      <c r="Y65">
        <v>0.48311</v>
      </c>
    </row>
    <row r="66" spans="1:25" ht="12.75">
      <c r="A66" t="s">
        <v>89</v>
      </c>
      <c r="B66">
        <v>-0.00047</v>
      </c>
      <c r="C66">
        <v>29.75431</v>
      </c>
      <c r="D66">
        <v>0.03953</v>
      </c>
      <c r="E66">
        <v>34.65555</v>
      </c>
      <c r="F66">
        <v>-0.00221</v>
      </c>
      <c r="G66">
        <v>53.03718</v>
      </c>
      <c r="H66">
        <v>-0.00011</v>
      </c>
      <c r="I66">
        <v>117.78229</v>
      </c>
      <c r="J66">
        <v>-0.00162</v>
      </c>
      <c r="K66">
        <v>7.89172</v>
      </c>
      <c r="L66">
        <v>-0.00131</v>
      </c>
      <c r="M66">
        <v>108.74865</v>
      </c>
      <c r="N66">
        <v>0.00118</v>
      </c>
      <c r="O66">
        <v>153.20949</v>
      </c>
      <c r="P66">
        <v>6E-05</v>
      </c>
      <c r="Q66">
        <v>141.33244</v>
      </c>
      <c r="R66">
        <v>-0.00038</v>
      </c>
      <c r="S66">
        <v>0.03555</v>
      </c>
      <c r="T66">
        <v>0.00388</v>
      </c>
      <c r="U66">
        <v>55.91551</v>
      </c>
      <c r="V66">
        <v>-0.00015</v>
      </c>
      <c r="W66">
        <v>24.06291</v>
      </c>
      <c r="X66">
        <v>-0.00059</v>
      </c>
      <c r="Y66">
        <v>14.10506</v>
      </c>
    </row>
    <row r="67" spans="1:25" ht="12.75">
      <c r="A67" t="s">
        <v>90</v>
      </c>
      <c r="B67">
        <v>0.00658</v>
      </c>
      <c r="C67">
        <v>1.6356</v>
      </c>
      <c r="D67">
        <v>243.39407</v>
      </c>
      <c r="E67">
        <v>0.30951</v>
      </c>
      <c r="F67">
        <v>0.00636</v>
      </c>
      <c r="G67">
        <v>20.49276</v>
      </c>
      <c r="H67">
        <v>0.01221</v>
      </c>
      <c r="I67">
        <v>5.58665</v>
      </c>
      <c r="J67">
        <v>0.60272</v>
      </c>
      <c r="K67">
        <v>1.18723</v>
      </c>
      <c r="L67">
        <v>0.19055</v>
      </c>
      <c r="M67">
        <v>1.17016</v>
      </c>
      <c r="N67">
        <v>230.33139</v>
      </c>
      <c r="O67">
        <v>0.44725</v>
      </c>
      <c r="P67">
        <v>7.21784</v>
      </c>
      <c r="Q67">
        <v>0.25086</v>
      </c>
      <c r="R67">
        <v>0.50591</v>
      </c>
      <c r="S67">
        <v>0.14007</v>
      </c>
      <c r="T67">
        <v>0.16968</v>
      </c>
      <c r="U67">
        <v>0.38216</v>
      </c>
      <c r="V67">
        <v>0.49652</v>
      </c>
      <c r="W67">
        <v>0.03393</v>
      </c>
      <c r="X67">
        <v>0.57588</v>
      </c>
      <c r="Y67">
        <v>0.48599</v>
      </c>
    </row>
    <row r="68" spans="1:25" ht="12.75">
      <c r="A68" t="s">
        <v>91</v>
      </c>
      <c r="B68">
        <v>0.00673</v>
      </c>
      <c r="C68">
        <v>5.80788</v>
      </c>
      <c r="D68">
        <v>270.78619</v>
      </c>
      <c r="E68">
        <v>2.57216</v>
      </c>
      <c r="F68">
        <v>0.00627</v>
      </c>
      <c r="G68">
        <v>56.14822</v>
      </c>
      <c r="H68">
        <v>0.0113</v>
      </c>
      <c r="I68">
        <v>11.39047</v>
      </c>
      <c r="J68">
        <v>0.64922</v>
      </c>
      <c r="K68">
        <v>0.20249</v>
      </c>
      <c r="L68">
        <v>0.20778</v>
      </c>
      <c r="M68">
        <v>2.40807</v>
      </c>
      <c r="N68">
        <v>239.36758</v>
      </c>
      <c r="O68">
        <v>0.52973</v>
      </c>
      <c r="P68">
        <v>7.43423</v>
      </c>
      <c r="Q68">
        <v>0.27078</v>
      </c>
      <c r="R68">
        <v>0.50911</v>
      </c>
      <c r="S68">
        <v>1.05414</v>
      </c>
      <c r="T68">
        <v>0.17708</v>
      </c>
      <c r="U68">
        <v>0.12419</v>
      </c>
      <c r="V68">
        <v>0.54023</v>
      </c>
      <c r="W68">
        <v>0.30464</v>
      </c>
      <c r="X68">
        <v>0.59683</v>
      </c>
      <c r="Y68">
        <v>1.15842</v>
      </c>
    </row>
    <row r="69" spans="1:25" ht="12.75">
      <c r="A69" t="s">
        <v>92</v>
      </c>
      <c r="B69">
        <v>0.00401</v>
      </c>
      <c r="C69">
        <v>8.025</v>
      </c>
      <c r="D69">
        <v>226.57881</v>
      </c>
      <c r="E69">
        <v>0.70719</v>
      </c>
      <c r="F69">
        <v>0.0553</v>
      </c>
      <c r="G69">
        <v>14.8444</v>
      </c>
      <c r="H69">
        <v>0.01023</v>
      </c>
      <c r="I69">
        <v>2.10504</v>
      </c>
      <c r="J69">
        <v>0.48265</v>
      </c>
      <c r="K69">
        <v>1.67623</v>
      </c>
      <c r="L69">
        <v>0.14729</v>
      </c>
      <c r="M69">
        <v>2.23059</v>
      </c>
      <c r="N69">
        <v>171.65594</v>
      </c>
      <c r="O69">
        <v>0.0881</v>
      </c>
      <c r="P69">
        <v>2.69413</v>
      </c>
      <c r="Q69">
        <v>0.35567</v>
      </c>
      <c r="R69">
        <v>0.4207</v>
      </c>
      <c r="S69">
        <v>0.22003</v>
      </c>
      <c r="T69">
        <v>0.09383</v>
      </c>
      <c r="U69">
        <v>2.76571</v>
      </c>
      <c r="V69">
        <v>0.50776</v>
      </c>
      <c r="W69">
        <v>0.42014</v>
      </c>
      <c r="X69">
        <v>0.41047</v>
      </c>
      <c r="Y69">
        <v>0.00343</v>
      </c>
    </row>
    <row r="70" spans="1:25" ht="12.75">
      <c r="A70" t="s">
        <v>93</v>
      </c>
      <c r="B70">
        <v>-0.0006</v>
      </c>
      <c r="C70">
        <v>88.24411</v>
      </c>
      <c r="D70">
        <v>0.05892</v>
      </c>
      <c r="E70">
        <v>13.29256</v>
      </c>
      <c r="F70">
        <v>-0.0011</v>
      </c>
      <c r="G70">
        <v>200.33923</v>
      </c>
      <c r="H70">
        <v>-0.00015</v>
      </c>
      <c r="I70">
        <v>87.99051</v>
      </c>
      <c r="J70">
        <v>-0.001</v>
      </c>
      <c r="K70">
        <v>127.49691</v>
      </c>
      <c r="L70">
        <v>-0.00233</v>
      </c>
      <c r="M70">
        <v>49.17728</v>
      </c>
      <c r="N70">
        <v>0.00137</v>
      </c>
      <c r="O70">
        <v>70.70394</v>
      </c>
      <c r="P70">
        <v>0.00016</v>
      </c>
      <c r="Q70">
        <v>28.28102</v>
      </c>
      <c r="R70">
        <v>0</v>
      </c>
      <c r="S70">
        <v>112203</v>
      </c>
      <c r="T70">
        <v>-0.00063</v>
      </c>
      <c r="U70">
        <v>504.9852</v>
      </c>
      <c r="V70">
        <v>0.00027</v>
      </c>
      <c r="W70">
        <v>15.01585</v>
      </c>
      <c r="X70">
        <v>-0.00029</v>
      </c>
      <c r="Y70">
        <v>113.09094</v>
      </c>
    </row>
    <row r="71" spans="1:25" ht="12.75">
      <c r="A71" t="s">
        <v>94</v>
      </c>
      <c r="B71">
        <v>0.0068</v>
      </c>
      <c r="C71">
        <v>8.42805</v>
      </c>
      <c r="D71">
        <v>267.29199</v>
      </c>
      <c r="E71">
        <v>0.2645</v>
      </c>
      <c r="F71">
        <v>0.0059</v>
      </c>
      <c r="G71">
        <v>28.72701</v>
      </c>
      <c r="H71">
        <v>0.01391</v>
      </c>
      <c r="I71">
        <v>1.49613</v>
      </c>
      <c r="J71">
        <v>0.65249</v>
      </c>
      <c r="K71">
        <v>0.60903</v>
      </c>
      <c r="L71">
        <v>0.21547</v>
      </c>
      <c r="M71">
        <v>0.73288</v>
      </c>
      <c r="N71">
        <v>231.92886</v>
      </c>
      <c r="O71">
        <v>0.37203</v>
      </c>
      <c r="P71">
        <v>7.70147</v>
      </c>
      <c r="Q71">
        <v>0.03544</v>
      </c>
      <c r="R71">
        <v>0.52638</v>
      </c>
      <c r="S71">
        <v>0.16018</v>
      </c>
      <c r="T71">
        <v>0.17603</v>
      </c>
      <c r="U71">
        <v>1.65316</v>
      </c>
      <c r="V71">
        <v>0.55286</v>
      </c>
      <c r="W71">
        <v>0.13863</v>
      </c>
      <c r="X71">
        <v>0.5828</v>
      </c>
      <c r="Y71">
        <v>1.22994</v>
      </c>
    </row>
    <row r="72" spans="1:25" ht="12.75">
      <c r="A72" t="s">
        <v>95</v>
      </c>
      <c r="B72">
        <v>0.00658</v>
      </c>
      <c r="C72">
        <v>1.60438</v>
      </c>
      <c r="D72">
        <v>261.40271</v>
      </c>
      <c r="E72">
        <v>0.18582</v>
      </c>
      <c r="F72">
        <v>0.00968</v>
      </c>
      <c r="G72">
        <v>8.07897</v>
      </c>
      <c r="H72">
        <v>0.01257</v>
      </c>
      <c r="I72">
        <v>6.63265</v>
      </c>
      <c r="J72">
        <v>0.62412</v>
      </c>
      <c r="K72">
        <v>1.13603</v>
      </c>
      <c r="L72">
        <v>0.19641</v>
      </c>
      <c r="M72">
        <v>0.49796</v>
      </c>
      <c r="N72">
        <v>215.34787</v>
      </c>
      <c r="O72">
        <v>0.14875</v>
      </c>
      <c r="P72">
        <v>6.93082</v>
      </c>
      <c r="Q72">
        <v>0.29044</v>
      </c>
      <c r="R72">
        <v>0.48333</v>
      </c>
      <c r="S72">
        <v>0.17897</v>
      </c>
      <c r="T72">
        <v>0.16782</v>
      </c>
      <c r="U72">
        <v>1.61247</v>
      </c>
      <c r="V72">
        <v>0.5481</v>
      </c>
      <c r="W72">
        <v>0.04921</v>
      </c>
      <c r="X72">
        <v>0.53432</v>
      </c>
      <c r="Y72">
        <v>0.72524</v>
      </c>
    </row>
    <row r="73" spans="1:25" ht="12.75">
      <c r="A73" t="s">
        <v>96</v>
      </c>
      <c r="B73">
        <v>-0.00087</v>
      </c>
      <c r="C73">
        <v>32.28645</v>
      </c>
      <c r="D73">
        <v>-0.01318</v>
      </c>
      <c r="E73">
        <v>223.15376</v>
      </c>
      <c r="F73">
        <v>-0.00055</v>
      </c>
      <c r="G73">
        <v>164.979</v>
      </c>
      <c r="H73">
        <v>-0.00013</v>
      </c>
      <c r="I73">
        <v>81.16829</v>
      </c>
      <c r="J73">
        <v>-0.00117</v>
      </c>
      <c r="K73">
        <v>43.56644</v>
      </c>
      <c r="L73">
        <v>0.0004</v>
      </c>
      <c r="M73">
        <v>318.18909</v>
      </c>
      <c r="N73">
        <v>0.00324</v>
      </c>
      <c r="O73">
        <v>119.9892</v>
      </c>
      <c r="P73">
        <v>0.0005</v>
      </c>
      <c r="Q73">
        <v>31.93248</v>
      </c>
      <c r="R73">
        <v>-0.00054</v>
      </c>
      <c r="S73">
        <v>41.61146</v>
      </c>
      <c r="T73">
        <v>0.00027</v>
      </c>
      <c r="U73">
        <v>236.76881</v>
      </c>
      <c r="V73">
        <v>-0.00025</v>
      </c>
      <c r="W73">
        <v>155.07922</v>
      </c>
      <c r="X73">
        <v>-0.00124</v>
      </c>
      <c r="Y73">
        <v>26.93526</v>
      </c>
    </row>
    <row r="74" spans="1:25" ht="12.75">
      <c r="A74" t="s">
        <v>50</v>
      </c>
      <c r="B74">
        <v>0.10034</v>
      </c>
      <c r="C74">
        <v>1.46104</v>
      </c>
      <c r="D74">
        <v>108.75467</v>
      </c>
      <c r="E74">
        <v>0.07189</v>
      </c>
      <c r="F74">
        <v>0.4944</v>
      </c>
      <c r="G74">
        <v>0.3065</v>
      </c>
      <c r="H74">
        <v>0.10598</v>
      </c>
      <c r="I74">
        <v>0.29436</v>
      </c>
      <c r="J74">
        <v>0.0785</v>
      </c>
      <c r="K74">
        <v>7.27969</v>
      </c>
      <c r="L74">
        <v>0.96971</v>
      </c>
      <c r="M74">
        <v>0.36997</v>
      </c>
      <c r="N74">
        <v>101.07135</v>
      </c>
      <c r="O74">
        <v>0.42796</v>
      </c>
      <c r="P74">
        <v>10.24865</v>
      </c>
      <c r="Q74">
        <v>0.42967</v>
      </c>
      <c r="R74">
        <v>0.09825</v>
      </c>
      <c r="S74">
        <v>0.76901</v>
      </c>
      <c r="T74">
        <v>0.50734</v>
      </c>
      <c r="U74">
        <v>1.12554</v>
      </c>
      <c r="V74">
        <v>0.93774</v>
      </c>
      <c r="W74">
        <v>0.67219</v>
      </c>
      <c r="X74">
        <v>0.89568</v>
      </c>
      <c r="Y74">
        <v>0.78847</v>
      </c>
    </row>
    <row r="75" spans="1:25" ht="12.75">
      <c r="A75" t="s">
        <v>97</v>
      </c>
      <c r="B75">
        <v>-0.00065</v>
      </c>
      <c r="C75">
        <v>27.2025</v>
      </c>
      <c r="D75">
        <v>-0.01248</v>
      </c>
      <c r="E75">
        <v>259.08899</v>
      </c>
      <c r="F75">
        <v>0.00028</v>
      </c>
      <c r="G75">
        <v>94.26859</v>
      </c>
      <c r="H75">
        <v>-0.0002</v>
      </c>
      <c r="I75">
        <v>102.65051</v>
      </c>
      <c r="J75">
        <v>-0.00045</v>
      </c>
      <c r="K75">
        <v>169.54185</v>
      </c>
      <c r="L75">
        <v>-0.00071</v>
      </c>
      <c r="M75">
        <v>404.13062</v>
      </c>
      <c r="N75">
        <v>0.00059</v>
      </c>
      <c r="O75">
        <v>259.21664</v>
      </c>
      <c r="P75">
        <v>0.00034</v>
      </c>
      <c r="Q75">
        <v>74.07411</v>
      </c>
      <c r="R75">
        <v>-0.00073</v>
      </c>
      <c r="S75">
        <v>55.22471</v>
      </c>
      <c r="T75">
        <v>0.00324</v>
      </c>
      <c r="U75">
        <v>23.58714</v>
      </c>
      <c r="V75">
        <v>-0.00035</v>
      </c>
      <c r="W75">
        <v>71.00418</v>
      </c>
      <c r="X75">
        <v>0</v>
      </c>
      <c r="Y75">
        <v>647007.1875</v>
      </c>
    </row>
    <row r="76" spans="1:25" ht="12.75">
      <c r="A76" t="s">
        <v>98</v>
      </c>
      <c r="B76">
        <v>-0.00085</v>
      </c>
      <c r="C76">
        <v>54.0715</v>
      </c>
      <c r="D76">
        <v>-0.0409</v>
      </c>
      <c r="E76">
        <v>9.58155</v>
      </c>
      <c r="F76">
        <v>-0.00028</v>
      </c>
      <c r="G76">
        <v>377.02078</v>
      </c>
      <c r="H76">
        <v>-9E-05</v>
      </c>
      <c r="I76">
        <v>283.66089</v>
      </c>
      <c r="J76">
        <v>-0.00045</v>
      </c>
      <c r="K76">
        <v>0.00806</v>
      </c>
      <c r="L76">
        <v>0.0002</v>
      </c>
      <c r="M76">
        <v>70.72741</v>
      </c>
      <c r="N76">
        <v>-0.0002</v>
      </c>
      <c r="O76">
        <v>353.89816</v>
      </c>
      <c r="P76">
        <v>0.00019</v>
      </c>
      <c r="Q76">
        <v>47.13509</v>
      </c>
      <c r="R76">
        <v>-0.00063</v>
      </c>
      <c r="S76">
        <v>14.16119</v>
      </c>
      <c r="T76">
        <v>0.0009</v>
      </c>
      <c r="U76">
        <v>113.09678</v>
      </c>
      <c r="V76">
        <v>-0.00043</v>
      </c>
      <c r="W76">
        <v>16.62934</v>
      </c>
      <c r="X76">
        <v>-0.00088</v>
      </c>
      <c r="Y76">
        <v>56.54501</v>
      </c>
    </row>
    <row r="77" spans="1:25" ht="12.75">
      <c r="A77" t="s">
        <v>99</v>
      </c>
      <c r="B77">
        <v>0.00474</v>
      </c>
      <c r="C77">
        <v>4.5214</v>
      </c>
      <c r="D77">
        <v>266.34558</v>
      </c>
      <c r="E77">
        <v>1.0668</v>
      </c>
      <c r="F77">
        <v>0.05521</v>
      </c>
      <c r="G77">
        <v>8.49242</v>
      </c>
      <c r="H77">
        <v>0.0091</v>
      </c>
      <c r="I77">
        <v>2.6316</v>
      </c>
      <c r="J77">
        <v>0.52442</v>
      </c>
      <c r="K77">
        <v>1.57945</v>
      </c>
      <c r="L77">
        <v>0.14809</v>
      </c>
      <c r="M77">
        <v>0.67641</v>
      </c>
      <c r="N77">
        <v>176.59509</v>
      </c>
      <c r="O77">
        <v>0.45065</v>
      </c>
      <c r="P77">
        <v>2.76699</v>
      </c>
      <c r="Q77">
        <v>0.46773</v>
      </c>
      <c r="R77">
        <v>0.41647</v>
      </c>
      <c r="S77">
        <v>0.88998</v>
      </c>
      <c r="T77">
        <v>0.09402</v>
      </c>
      <c r="U77">
        <v>1.22054</v>
      </c>
      <c r="V77">
        <v>0.56359</v>
      </c>
      <c r="W77">
        <v>0.46872</v>
      </c>
      <c r="X77">
        <v>0.4137</v>
      </c>
      <c r="Y77">
        <v>1.06077</v>
      </c>
    </row>
    <row r="78" spans="1:25" ht="12.75">
      <c r="A78" t="s">
        <v>100</v>
      </c>
      <c r="B78">
        <v>0.0052</v>
      </c>
      <c r="C78">
        <v>8.17888</v>
      </c>
      <c r="D78">
        <v>257.90387</v>
      </c>
      <c r="E78">
        <v>0.02073</v>
      </c>
      <c r="F78">
        <v>0.05981</v>
      </c>
      <c r="G78">
        <v>3.05983</v>
      </c>
      <c r="H78">
        <v>0.00942</v>
      </c>
      <c r="I78">
        <v>0.5117</v>
      </c>
      <c r="J78">
        <v>0.52061</v>
      </c>
      <c r="K78">
        <v>1.42195</v>
      </c>
      <c r="L78">
        <v>0.15623</v>
      </c>
      <c r="M78">
        <v>0.31519</v>
      </c>
      <c r="N78">
        <v>178.63135</v>
      </c>
      <c r="O78">
        <v>0.29536</v>
      </c>
      <c r="P78">
        <v>2.80262</v>
      </c>
      <c r="Q78">
        <v>0.29902</v>
      </c>
      <c r="R78">
        <v>0.42869</v>
      </c>
      <c r="S78">
        <v>1.07982</v>
      </c>
      <c r="T78">
        <v>0.09569</v>
      </c>
      <c r="U78">
        <v>1.11327</v>
      </c>
      <c r="V78">
        <v>0.55338</v>
      </c>
      <c r="W78">
        <v>0.375</v>
      </c>
      <c r="X78">
        <v>0.41955</v>
      </c>
      <c r="Y78">
        <v>0.52152</v>
      </c>
    </row>
    <row r="79" spans="1:25" ht="12.75">
      <c r="A79" t="s">
        <v>101</v>
      </c>
      <c r="B79">
        <v>0.00052</v>
      </c>
      <c r="C79">
        <v>80.8176</v>
      </c>
      <c r="D79">
        <v>0.08387</v>
      </c>
      <c r="E79">
        <v>14.0466</v>
      </c>
      <c r="F79">
        <v>-0.00083</v>
      </c>
      <c r="G79">
        <v>125.70074</v>
      </c>
      <c r="H79">
        <v>-0.00011</v>
      </c>
      <c r="I79">
        <v>23.52575</v>
      </c>
      <c r="J79">
        <v>-0.00072</v>
      </c>
      <c r="K79">
        <v>53.0148</v>
      </c>
      <c r="L79">
        <v>-0.00101</v>
      </c>
      <c r="M79">
        <v>353.62106</v>
      </c>
      <c r="N79">
        <v>0.00069</v>
      </c>
      <c r="O79">
        <v>80.81686</v>
      </c>
      <c r="P79">
        <v>0.00029</v>
      </c>
      <c r="Q79">
        <v>0.00241</v>
      </c>
      <c r="R79">
        <v>-0.00063</v>
      </c>
      <c r="S79">
        <v>42.47826</v>
      </c>
      <c r="T79">
        <v>0.00252</v>
      </c>
      <c r="U79">
        <v>50.49809</v>
      </c>
      <c r="V79">
        <v>0</v>
      </c>
      <c r="W79">
        <v>96325.07031</v>
      </c>
      <c r="X79">
        <v>0.00018</v>
      </c>
      <c r="Y79">
        <v>283.03738</v>
      </c>
    </row>
    <row r="80" spans="1:25" ht="12.75">
      <c r="A80" t="s">
        <v>102</v>
      </c>
      <c r="B80">
        <v>0.00527</v>
      </c>
      <c r="C80">
        <v>14.15199</v>
      </c>
      <c r="D80">
        <v>276.93661</v>
      </c>
      <c r="E80">
        <v>0.17091</v>
      </c>
      <c r="F80">
        <v>0.02046</v>
      </c>
      <c r="G80">
        <v>0.60622</v>
      </c>
      <c r="H80">
        <v>0.01156</v>
      </c>
      <c r="I80">
        <v>0.98747</v>
      </c>
      <c r="J80">
        <v>0.62088</v>
      </c>
      <c r="K80">
        <v>0.27492</v>
      </c>
      <c r="L80">
        <v>0.2097</v>
      </c>
      <c r="M80">
        <v>0.13657</v>
      </c>
      <c r="N80">
        <v>227.08798</v>
      </c>
      <c r="O80">
        <v>0.14821</v>
      </c>
      <c r="P80">
        <v>3.93085</v>
      </c>
      <c r="Q80">
        <v>0.22301</v>
      </c>
      <c r="R80">
        <v>0.51702</v>
      </c>
      <c r="S80">
        <v>0.35248</v>
      </c>
      <c r="T80">
        <v>0.17186</v>
      </c>
      <c r="U80">
        <v>0.57591</v>
      </c>
      <c r="V80">
        <v>0.54488</v>
      </c>
      <c r="W80">
        <v>0.60366</v>
      </c>
      <c r="X80">
        <v>0.53026</v>
      </c>
      <c r="Y80">
        <v>0.44405</v>
      </c>
    </row>
    <row r="81" spans="1:25" ht="12.75">
      <c r="A81" t="s">
        <v>103</v>
      </c>
      <c r="B81">
        <v>0.00588</v>
      </c>
      <c r="C81">
        <v>4.22439</v>
      </c>
      <c r="D81">
        <v>261.27698</v>
      </c>
      <c r="E81">
        <v>0.49707</v>
      </c>
      <c r="F81">
        <v>0.02672</v>
      </c>
      <c r="G81">
        <v>28.77399</v>
      </c>
      <c r="H81">
        <v>0.01122</v>
      </c>
      <c r="I81">
        <v>0.28189</v>
      </c>
      <c r="J81">
        <v>0.59508</v>
      </c>
      <c r="K81">
        <v>0.7281</v>
      </c>
      <c r="L81">
        <v>0.20107</v>
      </c>
      <c r="M81">
        <v>0.61629</v>
      </c>
      <c r="N81">
        <v>218.07387</v>
      </c>
      <c r="O81">
        <v>0.04544</v>
      </c>
      <c r="P81">
        <v>3.77477</v>
      </c>
      <c r="Q81">
        <v>0.09609</v>
      </c>
      <c r="R81">
        <v>0.50467</v>
      </c>
      <c r="S81">
        <v>0.38571</v>
      </c>
      <c r="T81">
        <v>0.16342</v>
      </c>
      <c r="U81">
        <v>0.81953</v>
      </c>
      <c r="V81">
        <v>0.52192</v>
      </c>
      <c r="W81">
        <v>0.19351</v>
      </c>
      <c r="X81">
        <v>0.50811</v>
      </c>
      <c r="Y81">
        <v>1.77443</v>
      </c>
    </row>
    <row r="82" spans="1:25" ht="12.75">
      <c r="A82" t="s">
        <v>104</v>
      </c>
      <c r="B82">
        <v>0.00399</v>
      </c>
      <c r="C82">
        <v>8.88907</v>
      </c>
      <c r="D82">
        <v>241.72165</v>
      </c>
      <c r="E82">
        <v>0.04828</v>
      </c>
      <c r="F82">
        <v>0.05981</v>
      </c>
      <c r="G82">
        <v>5.22258</v>
      </c>
      <c r="H82">
        <v>0.00914</v>
      </c>
      <c r="I82">
        <v>5.98633</v>
      </c>
      <c r="J82">
        <v>0.49418</v>
      </c>
      <c r="K82">
        <v>1.60842</v>
      </c>
      <c r="L82">
        <v>0.14587</v>
      </c>
      <c r="M82">
        <v>3.82445</v>
      </c>
      <c r="N82">
        <v>175.15672</v>
      </c>
      <c r="O82">
        <v>0.30903</v>
      </c>
      <c r="P82">
        <v>2.75516</v>
      </c>
      <c r="Q82">
        <v>0.16172</v>
      </c>
      <c r="R82">
        <v>0.41523</v>
      </c>
      <c r="S82">
        <v>0.26404</v>
      </c>
      <c r="T82">
        <v>0.0925</v>
      </c>
      <c r="U82">
        <v>0.14639</v>
      </c>
      <c r="V82">
        <v>0.51421</v>
      </c>
      <c r="W82">
        <v>0.83637</v>
      </c>
      <c r="X82">
        <v>0.41687</v>
      </c>
      <c r="Y82">
        <v>0.0998</v>
      </c>
    </row>
    <row r="83" spans="1:25" ht="12.75">
      <c r="A83" t="s">
        <v>105</v>
      </c>
      <c r="B83">
        <v>0.00407</v>
      </c>
      <c r="C83">
        <v>0.84524</v>
      </c>
      <c r="D83">
        <v>262.97498</v>
      </c>
      <c r="E83">
        <v>0.54297</v>
      </c>
      <c r="F83">
        <v>0.0565</v>
      </c>
      <c r="G83">
        <v>10.60561</v>
      </c>
      <c r="H83">
        <v>0.00942</v>
      </c>
      <c r="I83">
        <v>4.56396</v>
      </c>
      <c r="J83">
        <v>0.52408</v>
      </c>
      <c r="K83">
        <v>0.87286</v>
      </c>
      <c r="L83">
        <v>0.15201</v>
      </c>
      <c r="M83">
        <v>0.34211</v>
      </c>
      <c r="N83">
        <v>177.48029</v>
      </c>
      <c r="O83">
        <v>0.08299</v>
      </c>
      <c r="P83">
        <v>2.78338</v>
      </c>
      <c r="Q83">
        <v>0.06391</v>
      </c>
      <c r="R83">
        <v>0.42121</v>
      </c>
      <c r="S83">
        <v>0.49822</v>
      </c>
      <c r="T83">
        <v>0.09568</v>
      </c>
      <c r="U83">
        <v>0.60558</v>
      </c>
      <c r="V83">
        <v>0.55977</v>
      </c>
      <c r="W83">
        <v>0.19071</v>
      </c>
      <c r="X83">
        <v>0.40975</v>
      </c>
      <c r="Y83">
        <v>0.86203</v>
      </c>
    </row>
    <row r="84" spans="1:25" ht="12.75">
      <c r="A84" t="s">
        <v>106</v>
      </c>
      <c r="B84">
        <v>-0.00112</v>
      </c>
      <c r="C84">
        <v>18.87871</v>
      </c>
      <c r="D84">
        <v>0.05059</v>
      </c>
      <c r="E84">
        <v>7.76179</v>
      </c>
      <c r="F84">
        <v>0.00055</v>
      </c>
      <c r="G84">
        <v>23.56689</v>
      </c>
      <c r="H84">
        <v>-0.00011</v>
      </c>
      <c r="I84">
        <v>23.50617</v>
      </c>
      <c r="J84">
        <v>-0.00126</v>
      </c>
      <c r="K84">
        <v>10.15342</v>
      </c>
      <c r="L84">
        <v>-0.00101</v>
      </c>
      <c r="M84">
        <v>42.41727</v>
      </c>
      <c r="N84">
        <v>0.00039</v>
      </c>
      <c r="O84">
        <v>247.40042</v>
      </c>
      <c r="P84">
        <v>3E-05</v>
      </c>
      <c r="Q84">
        <v>141.23709</v>
      </c>
      <c r="R84">
        <v>-0.00063</v>
      </c>
      <c r="S84">
        <v>42.45291</v>
      </c>
      <c r="T84">
        <v>0.00198</v>
      </c>
      <c r="U84">
        <v>77.13608</v>
      </c>
      <c r="V84">
        <v>-0.00023</v>
      </c>
      <c r="W84">
        <v>251.16479</v>
      </c>
      <c r="X84">
        <v>-0.00047</v>
      </c>
      <c r="Y84">
        <v>53.03396</v>
      </c>
    </row>
    <row r="85" spans="1:25" ht="12.75">
      <c r="A85" t="s">
        <v>50</v>
      </c>
      <c r="B85">
        <v>0.10088</v>
      </c>
      <c r="C85">
        <v>0.29082</v>
      </c>
      <c r="D85">
        <v>105.9248</v>
      </c>
      <c r="E85">
        <v>0.97677</v>
      </c>
      <c r="F85">
        <v>0.49964</v>
      </c>
      <c r="G85">
        <v>0.96948</v>
      </c>
      <c r="H85">
        <v>0.10716</v>
      </c>
      <c r="I85">
        <v>0.55118</v>
      </c>
      <c r="J85">
        <v>0.08161</v>
      </c>
      <c r="K85">
        <v>3.43123</v>
      </c>
      <c r="L85">
        <v>0.987</v>
      </c>
      <c r="M85">
        <v>0.75182</v>
      </c>
      <c r="N85">
        <v>100.81146</v>
      </c>
      <c r="O85">
        <v>0.48702</v>
      </c>
      <c r="P85">
        <v>10.22647</v>
      </c>
      <c r="Q85">
        <v>0.46795</v>
      </c>
      <c r="R85">
        <v>0.0993</v>
      </c>
      <c r="S85">
        <v>0.36709</v>
      </c>
      <c r="T85">
        <v>0.51227</v>
      </c>
      <c r="U85">
        <v>0.48129</v>
      </c>
      <c r="V85">
        <v>0.93842</v>
      </c>
      <c r="W85">
        <v>0.04531</v>
      </c>
      <c r="X85">
        <v>0.89274</v>
      </c>
      <c r="Y85">
        <v>0.7839</v>
      </c>
    </row>
    <row r="86" spans="1:25" ht="12.75">
      <c r="A86" t="s">
        <v>107</v>
      </c>
      <c r="B86">
        <v>0.00675</v>
      </c>
      <c r="C86">
        <v>1.05513</v>
      </c>
      <c r="D86">
        <v>291.14117</v>
      </c>
      <c r="E86">
        <v>1.59749</v>
      </c>
      <c r="F86">
        <v>0.00691</v>
      </c>
      <c r="G86">
        <v>15.08468</v>
      </c>
      <c r="H86">
        <v>0.01158</v>
      </c>
      <c r="I86">
        <v>6.79821</v>
      </c>
      <c r="J86">
        <v>0.65003</v>
      </c>
      <c r="K86">
        <v>0.8923</v>
      </c>
      <c r="L86">
        <v>0.21602</v>
      </c>
      <c r="M86">
        <v>1.68685</v>
      </c>
      <c r="N86">
        <v>229.22968</v>
      </c>
      <c r="O86">
        <v>0.64972</v>
      </c>
      <c r="P86">
        <v>6.79326</v>
      </c>
      <c r="Q86">
        <v>0.2907</v>
      </c>
      <c r="R86">
        <v>0.50622</v>
      </c>
      <c r="S86">
        <v>0.07951</v>
      </c>
      <c r="T86">
        <v>0.17867</v>
      </c>
      <c r="U86">
        <v>0.34717</v>
      </c>
      <c r="V86">
        <v>0.56603</v>
      </c>
      <c r="W86">
        <v>0.01558</v>
      </c>
      <c r="X86">
        <v>0.59849</v>
      </c>
      <c r="Y86">
        <v>0.47939</v>
      </c>
    </row>
    <row r="87" spans="1:25" ht="12.75">
      <c r="A87" t="s">
        <v>108</v>
      </c>
      <c r="B87">
        <v>0.00643</v>
      </c>
      <c r="C87">
        <v>13.83404</v>
      </c>
      <c r="D87">
        <v>250.15382</v>
      </c>
      <c r="E87">
        <v>0.80529</v>
      </c>
      <c r="F87">
        <v>0.00783</v>
      </c>
      <c r="G87">
        <v>19.97268</v>
      </c>
      <c r="H87">
        <v>0.00929</v>
      </c>
      <c r="I87">
        <v>10.55958</v>
      </c>
      <c r="J87">
        <v>0.57306</v>
      </c>
      <c r="K87">
        <v>1.38833</v>
      </c>
      <c r="L87">
        <v>0.18735</v>
      </c>
      <c r="M87">
        <v>0.83947</v>
      </c>
      <c r="N87">
        <v>214.00769</v>
      </c>
      <c r="O87">
        <v>0.66703</v>
      </c>
      <c r="P87">
        <v>6.35139</v>
      </c>
      <c r="Q87">
        <v>0.5323</v>
      </c>
      <c r="R87">
        <v>0.46141</v>
      </c>
      <c r="S87">
        <v>0.59252</v>
      </c>
      <c r="T87">
        <v>0.16141</v>
      </c>
      <c r="U87">
        <v>0.48933</v>
      </c>
      <c r="V87">
        <v>0.48841</v>
      </c>
      <c r="W87">
        <v>0.06601</v>
      </c>
      <c r="X87">
        <v>0.54194</v>
      </c>
      <c r="Y87">
        <v>1.58723</v>
      </c>
    </row>
    <row r="88" spans="1:25" ht="12.75">
      <c r="A88" t="s">
        <v>109</v>
      </c>
      <c r="B88">
        <v>-0.00045</v>
      </c>
      <c r="C88">
        <v>39.21447</v>
      </c>
      <c r="D88">
        <v>-0.01179</v>
      </c>
      <c r="E88">
        <v>33.29063</v>
      </c>
      <c r="F88">
        <v>0.00046</v>
      </c>
      <c r="G88">
        <v>905.86957</v>
      </c>
      <c r="H88">
        <v>-0.00024</v>
      </c>
      <c r="I88">
        <v>21.84316</v>
      </c>
      <c r="J88">
        <v>-0.00064</v>
      </c>
      <c r="K88">
        <v>119.70405</v>
      </c>
      <c r="L88">
        <v>-0.00081</v>
      </c>
      <c r="M88">
        <v>53.04845</v>
      </c>
      <c r="N88">
        <v>0.00098</v>
      </c>
      <c r="O88">
        <v>14.14601</v>
      </c>
      <c r="P88">
        <v>0.00026</v>
      </c>
      <c r="Q88">
        <v>106.06507</v>
      </c>
      <c r="R88">
        <v>-0.00079</v>
      </c>
      <c r="S88">
        <v>28.2313</v>
      </c>
      <c r="T88">
        <v>-0.00099</v>
      </c>
      <c r="U88">
        <v>269.96838</v>
      </c>
      <c r="V88">
        <v>0.00055</v>
      </c>
      <c r="W88">
        <v>91.06023</v>
      </c>
      <c r="X88">
        <v>-0.00024</v>
      </c>
      <c r="Y88">
        <v>176.82784</v>
      </c>
    </row>
    <row r="89" spans="1:25" ht="12.75">
      <c r="A89" t="s">
        <v>110</v>
      </c>
      <c r="B89">
        <v>-0.00017</v>
      </c>
      <c r="C89">
        <v>121.22728</v>
      </c>
      <c r="D89">
        <v>-0.01248</v>
      </c>
      <c r="E89">
        <v>7.85017</v>
      </c>
      <c r="F89">
        <v>-0.0011</v>
      </c>
      <c r="G89">
        <v>35.38162</v>
      </c>
      <c r="H89">
        <v>-0.00026</v>
      </c>
      <c r="I89">
        <v>50.65256</v>
      </c>
      <c r="J89">
        <v>-0.00198</v>
      </c>
      <c r="K89">
        <v>70.72227</v>
      </c>
      <c r="L89">
        <v>-0.00162</v>
      </c>
      <c r="M89">
        <v>44.18815</v>
      </c>
      <c r="N89">
        <v>0.00108</v>
      </c>
      <c r="O89">
        <v>77.11987</v>
      </c>
      <c r="P89">
        <v>0.00022</v>
      </c>
      <c r="Q89">
        <v>60.6044</v>
      </c>
      <c r="R89">
        <v>-0.00038</v>
      </c>
      <c r="S89">
        <v>23.37594</v>
      </c>
      <c r="T89">
        <v>9E-05</v>
      </c>
      <c r="U89">
        <v>2701.76611</v>
      </c>
      <c r="V89">
        <v>-0.00031</v>
      </c>
      <c r="W89">
        <v>35.3279</v>
      </c>
      <c r="X89">
        <v>6E-05</v>
      </c>
      <c r="Y89">
        <v>1703.01929</v>
      </c>
    </row>
    <row r="90" spans="1:25" ht="12.75">
      <c r="A90" t="s">
        <v>111</v>
      </c>
      <c r="B90">
        <v>-0.0003</v>
      </c>
      <c r="C90">
        <v>106.0147</v>
      </c>
      <c r="D90">
        <v>0.0021</v>
      </c>
      <c r="E90">
        <v>748.34686</v>
      </c>
      <c r="F90">
        <v>-0.00165</v>
      </c>
      <c r="G90">
        <v>23.56715</v>
      </c>
      <c r="H90">
        <v>-0.00029</v>
      </c>
      <c r="I90">
        <v>8.82838</v>
      </c>
      <c r="J90">
        <v>-0.00153</v>
      </c>
      <c r="K90">
        <v>66.42947</v>
      </c>
      <c r="L90">
        <v>-0.00101</v>
      </c>
      <c r="M90">
        <v>127.24952</v>
      </c>
      <c r="N90">
        <v>0.0001</v>
      </c>
      <c r="O90">
        <v>846.74268</v>
      </c>
      <c r="P90">
        <v>0.00019</v>
      </c>
      <c r="Q90">
        <v>70.69957</v>
      </c>
      <c r="R90">
        <v>-0.00041</v>
      </c>
      <c r="S90">
        <v>54.38985</v>
      </c>
      <c r="T90">
        <v>0.00099</v>
      </c>
      <c r="U90">
        <v>64.27197</v>
      </c>
      <c r="V90">
        <v>0.0002</v>
      </c>
      <c r="W90">
        <v>91.68184</v>
      </c>
      <c r="X90">
        <v>-0.00053</v>
      </c>
      <c r="Y90">
        <v>31.41451</v>
      </c>
    </row>
    <row r="91" spans="1:25" ht="12.75">
      <c r="A91" t="s">
        <v>112</v>
      </c>
      <c r="B91">
        <v>0.00468</v>
      </c>
      <c r="C91">
        <v>4.53058</v>
      </c>
      <c r="D91">
        <v>248.63168</v>
      </c>
      <c r="E91">
        <v>1.88937</v>
      </c>
      <c r="F91">
        <v>0.06147</v>
      </c>
      <c r="G91">
        <v>6.36304</v>
      </c>
      <c r="H91">
        <v>0.00905</v>
      </c>
      <c r="I91">
        <v>0.494</v>
      </c>
      <c r="J91">
        <v>0.5038</v>
      </c>
      <c r="K91">
        <v>1.72808</v>
      </c>
      <c r="L91">
        <v>0.15063</v>
      </c>
      <c r="M91">
        <v>1.32814</v>
      </c>
      <c r="N91">
        <v>175.57997</v>
      </c>
      <c r="O91">
        <v>0.24738</v>
      </c>
      <c r="P91">
        <v>2.75935</v>
      </c>
      <c r="Q91">
        <v>0.44536</v>
      </c>
      <c r="R91">
        <v>0.41678</v>
      </c>
      <c r="S91">
        <v>0.88784</v>
      </c>
      <c r="T91">
        <v>0.09712</v>
      </c>
      <c r="U91">
        <v>2.71801</v>
      </c>
      <c r="V91">
        <v>0.53825</v>
      </c>
      <c r="W91">
        <v>0.07479</v>
      </c>
      <c r="X91">
        <v>0.40719</v>
      </c>
      <c r="Y91">
        <v>0.02076</v>
      </c>
    </row>
    <row r="92" spans="1:25" ht="12.75">
      <c r="A92" t="s">
        <v>113</v>
      </c>
      <c r="B92">
        <v>0.00434</v>
      </c>
      <c r="C92">
        <v>8.08207</v>
      </c>
      <c r="D92">
        <v>233.43358</v>
      </c>
      <c r="E92">
        <v>0.78672</v>
      </c>
      <c r="F92">
        <v>0.05133</v>
      </c>
      <c r="G92">
        <v>12.69485</v>
      </c>
      <c r="H92">
        <v>0.00773</v>
      </c>
      <c r="I92">
        <v>11.03807</v>
      </c>
      <c r="J92">
        <v>0.46774</v>
      </c>
      <c r="K92">
        <v>2.03526</v>
      </c>
      <c r="L92">
        <v>0.13454</v>
      </c>
      <c r="M92">
        <v>1.37976</v>
      </c>
      <c r="N92">
        <v>161.69006</v>
      </c>
      <c r="O92">
        <v>0.47713</v>
      </c>
      <c r="P92">
        <v>2.52886</v>
      </c>
      <c r="Q92">
        <v>0.79982</v>
      </c>
      <c r="R92">
        <v>0.38307</v>
      </c>
      <c r="S92">
        <v>0.39933</v>
      </c>
      <c r="T92">
        <v>0.08427</v>
      </c>
      <c r="U92">
        <v>0.08562</v>
      </c>
      <c r="V92">
        <v>0.49096</v>
      </c>
      <c r="W92">
        <v>0.0787</v>
      </c>
      <c r="X92">
        <v>0.3707</v>
      </c>
      <c r="Y92">
        <v>0.79702</v>
      </c>
    </row>
    <row r="93" spans="1:25" ht="12.75">
      <c r="A93" t="s">
        <v>114</v>
      </c>
      <c r="B93">
        <v>-0.00075</v>
      </c>
      <c r="C93">
        <v>4.73738</v>
      </c>
      <c r="D93">
        <v>0.05757</v>
      </c>
      <c r="E93">
        <v>40.94049</v>
      </c>
      <c r="F93">
        <v>0.00028</v>
      </c>
      <c r="G93">
        <v>471.5592</v>
      </c>
      <c r="H93">
        <v>-0.00024</v>
      </c>
      <c r="I93">
        <v>0.11518</v>
      </c>
      <c r="J93">
        <v>-0.00108</v>
      </c>
      <c r="K93">
        <v>129.62401</v>
      </c>
      <c r="L93">
        <v>-0.00111</v>
      </c>
      <c r="M93">
        <v>154.25587</v>
      </c>
      <c r="N93">
        <v>0.00128</v>
      </c>
      <c r="O93">
        <v>21.81795</v>
      </c>
      <c r="P93">
        <v>0.00026</v>
      </c>
      <c r="Q93">
        <v>88.57555</v>
      </c>
      <c r="R93">
        <v>-0.00035</v>
      </c>
      <c r="S93">
        <v>12.89846</v>
      </c>
      <c r="T93">
        <v>0.00162</v>
      </c>
      <c r="U93">
        <v>31.44344</v>
      </c>
      <c r="V93">
        <v>0.00074</v>
      </c>
      <c r="W93">
        <v>39.16391</v>
      </c>
      <c r="X93">
        <v>-0.00064</v>
      </c>
      <c r="Y93">
        <v>51.82849</v>
      </c>
    </row>
    <row r="94" spans="1:25" ht="12.75">
      <c r="A94" t="s">
        <v>115</v>
      </c>
      <c r="B94">
        <v>0.00728</v>
      </c>
      <c r="C94">
        <v>7.30205</v>
      </c>
      <c r="D94">
        <v>316.39853</v>
      </c>
      <c r="E94">
        <v>0.72861</v>
      </c>
      <c r="F94">
        <v>0.01217</v>
      </c>
      <c r="G94">
        <v>16.06976</v>
      </c>
      <c r="H94">
        <v>0.01083</v>
      </c>
      <c r="I94">
        <v>5.01483</v>
      </c>
      <c r="J94">
        <v>0.69831</v>
      </c>
      <c r="K94">
        <v>1.21423</v>
      </c>
      <c r="L94">
        <v>0.22093</v>
      </c>
      <c r="M94">
        <v>0.45386</v>
      </c>
      <c r="N94">
        <v>241.45151</v>
      </c>
      <c r="O94">
        <v>0.33644</v>
      </c>
      <c r="P94">
        <v>8.87424</v>
      </c>
      <c r="Q94">
        <v>0.13312</v>
      </c>
      <c r="R94">
        <v>0.51917</v>
      </c>
      <c r="S94">
        <v>0.35532</v>
      </c>
      <c r="T94">
        <v>0.18105</v>
      </c>
      <c r="U94">
        <v>0.60503</v>
      </c>
      <c r="V94">
        <v>0.62946</v>
      </c>
      <c r="W94">
        <v>0.18701</v>
      </c>
      <c r="X94">
        <v>0.60912</v>
      </c>
      <c r="Y94">
        <v>0.08329</v>
      </c>
    </row>
    <row r="95" spans="1:25" ht="12.75">
      <c r="A95" t="s">
        <v>116</v>
      </c>
      <c r="B95">
        <v>0.00691</v>
      </c>
      <c r="C95">
        <v>14.41522</v>
      </c>
      <c r="D95">
        <v>287.37024</v>
      </c>
      <c r="E95">
        <v>0.27843</v>
      </c>
      <c r="F95">
        <v>0.00894</v>
      </c>
      <c r="G95">
        <v>8.75884</v>
      </c>
      <c r="H95">
        <v>0.01037</v>
      </c>
      <c r="I95">
        <v>7.49832</v>
      </c>
      <c r="J95">
        <v>0.63441</v>
      </c>
      <c r="K95">
        <v>1.04527</v>
      </c>
      <c r="L95">
        <v>0.19867</v>
      </c>
      <c r="M95">
        <v>1.22278</v>
      </c>
      <c r="N95">
        <v>225.78778</v>
      </c>
      <c r="O95">
        <v>0.70915</v>
      </c>
      <c r="P95">
        <v>8.32721</v>
      </c>
      <c r="Q95">
        <v>0.48761</v>
      </c>
      <c r="R95">
        <v>0.48984</v>
      </c>
      <c r="S95">
        <v>0.70073</v>
      </c>
      <c r="T95">
        <v>0.16755</v>
      </c>
      <c r="U95">
        <v>1.89823</v>
      </c>
      <c r="V95">
        <v>0.56371</v>
      </c>
      <c r="W95">
        <v>0.28996</v>
      </c>
      <c r="X95">
        <v>0.56039</v>
      </c>
      <c r="Y95">
        <v>0.58684</v>
      </c>
    </row>
    <row r="96" spans="1:25" ht="12.75">
      <c r="A96" t="s">
        <v>117</v>
      </c>
      <c r="B96">
        <v>0.00392</v>
      </c>
      <c r="C96">
        <v>0.91324</v>
      </c>
      <c r="D96">
        <v>262.25439</v>
      </c>
      <c r="E96">
        <v>0.01825</v>
      </c>
      <c r="F96">
        <v>0.05668</v>
      </c>
      <c r="G96">
        <v>12.42645</v>
      </c>
      <c r="H96">
        <v>0.00746</v>
      </c>
      <c r="I96">
        <v>4.87022</v>
      </c>
      <c r="J96">
        <v>0.50058</v>
      </c>
      <c r="K96">
        <v>0.80842</v>
      </c>
      <c r="L96">
        <v>0.1403</v>
      </c>
      <c r="M96">
        <v>0.20398</v>
      </c>
      <c r="N96">
        <v>173.29272</v>
      </c>
      <c r="O96">
        <v>0.46507</v>
      </c>
      <c r="P96">
        <v>2.71444</v>
      </c>
      <c r="Q96">
        <v>0.41036</v>
      </c>
      <c r="R96">
        <v>0.39488</v>
      </c>
      <c r="S96">
        <v>0.87984</v>
      </c>
      <c r="T96">
        <v>0.09261</v>
      </c>
      <c r="U96">
        <v>5.92284</v>
      </c>
      <c r="V96">
        <v>0.531</v>
      </c>
      <c r="W96">
        <v>0.79742</v>
      </c>
      <c r="X96">
        <v>0.40846</v>
      </c>
      <c r="Y96">
        <v>0.41285</v>
      </c>
    </row>
    <row r="97" spans="1:25" ht="12.75">
      <c r="A97" t="s">
        <v>118</v>
      </c>
      <c r="B97">
        <v>0.00314</v>
      </c>
      <c r="C97">
        <v>15.8424</v>
      </c>
      <c r="D97">
        <v>266.29657</v>
      </c>
      <c r="E97">
        <v>0.53077</v>
      </c>
      <c r="F97">
        <v>0.06479</v>
      </c>
      <c r="G97">
        <v>0.80904</v>
      </c>
      <c r="H97">
        <v>0.00782</v>
      </c>
      <c r="I97">
        <v>4.15814</v>
      </c>
      <c r="J97">
        <v>0.52561</v>
      </c>
      <c r="K97">
        <v>0.51782</v>
      </c>
      <c r="L97">
        <v>0.14931</v>
      </c>
      <c r="M97">
        <v>0.6684</v>
      </c>
      <c r="N97">
        <v>182.28409</v>
      </c>
      <c r="O97">
        <v>0.13991</v>
      </c>
      <c r="P97">
        <v>2.84251</v>
      </c>
      <c r="Q97">
        <v>0.42727</v>
      </c>
      <c r="R97">
        <v>0.41766</v>
      </c>
      <c r="S97">
        <v>0.11223</v>
      </c>
      <c r="T97">
        <v>0.09208</v>
      </c>
      <c r="U97">
        <v>1.86858</v>
      </c>
      <c r="V97">
        <v>0.54891</v>
      </c>
      <c r="W97">
        <v>0.20621</v>
      </c>
      <c r="X97">
        <v>0.4273</v>
      </c>
      <c r="Y97">
        <v>0.82864</v>
      </c>
    </row>
    <row r="98" spans="1:25" ht="12.75">
      <c r="A98" t="s">
        <v>50</v>
      </c>
      <c r="B98">
        <v>0.1017</v>
      </c>
      <c r="C98">
        <v>0.13976</v>
      </c>
      <c r="D98">
        <v>110.90335</v>
      </c>
      <c r="E98">
        <v>0.6604</v>
      </c>
      <c r="F98">
        <v>0.49505</v>
      </c>
      <c r="G98">
        <v>1.44022</v>
      </c>
      <c r="H98">
        <v>0.10286</v>
      </c>
      <c r="I98">
        <v>0.26257</v>
      </c>
      <c r="J98">
        <v>0.08063</v>
      </c>
      <c r="K98">
        <v>4.99255</v>
      </c>
      <c r="L98">
        <v>0.95249</v>
      </c>
      <c r="M98">
        <v>1.30654</v>
      </c>
      <c r="N98">
        <v>101.71902</v>
      </c>
      <c r="O98">
        <v>0.3054</v>
      </c>
      <c r="P98">
        <v>10.34055</v>
      </c>
      <c r="Q98">
        <v>0.34633</v>
      </c>
      <c r="R98">
        <v>0.09631</v>
      </c>
      <c r="S98">
        <v>0.27322</v>
      </c>
      <c r="T98">
        <v>0.50033</v>
      </c>
      <c r="U98">
        <v>0.11483</v>
      </c>
      <c r="V98">
        <v>0.94186</v>
      </c>
      <c r="W98">
        <v>0.1243</v>
      </c>
      <c r="X98">
        <v>0.89776</v>
      </c>
      <c r="Y98">
        <v>0.4797</v>
      </c>
    </row>
    <row r="99" spans="1:25" ht="12.75">
      <c r="A99" t="s">
        <v>119</v>
      </c>
      <c r="B99">
        <v>-0.0005</v>
      </c>
      <c r="C99">
        <v>35.39536</v>
      </c>
      <c r="D99">
        <v>0.06446</v>
      </c>
      <c r="E99">
        <v>45.60685</v>
      </c>
      <c r="F99">
        <v>0.00064</v>
      </c>
      <c r="G99">
        <v>0.01764</v>
      </c>
      <c r="H99">
        <v>-0.00013</v>
      </c>
      <c r="I99">
        <v>121.32851</v>
      </c>
      <c r="J99">
        <v>-0.00135</v>
      </c>
      <c r="K99">
        <v>75.50191</v>
      </c>
      <c r="L99">
        <v>-0.0002</v>
      </c>
      <c r="M99">
        <v>353.52563</v>
      </c>
      <c r="N99">
        <v>0.00118</v>
      </c>
      <c r="O99">
        <v>82.47815</v>
      </c>
      <c r="P99">
        <v>5E-05</v>
      </c>
      <c r="Q99">
        <v>141.4297</v>
      </c>
      <c r="R99">
        <v>-0.00044</v>
      </c>
      <c r="S99">
        <v>40.32701</v>
      </c>
      <c r="T99">
        <v>0.00063</v>
      </c>
      <c r="U99">
        <v>60.56423</v>
      </c>
      <c r="V99">
        <v>0.00028</v>
      </c>
      <c r="W99">
        <v>76.50376</v>
      </c>
      <c r="X99">
        <v>0</v>
      </c>
      <c r="Y99">
        <v>74940.67969</v>
      </c>
    </row>
    <row r="100" spans="1:25" ht="12.75">
      <c r="A100" t="s">
        <v>120</v>
      </c>
      <c r="B100">
        <v>0.00716</v>
      </c>
      <c r="C100">
        <v>5.95389</v>
      </c>
      <c r="D100">
        <v>322.08362</v>
      </c>
      <c r="E100">
        <v>0.35923</v>
      </c>
      <c r="F100">
        <v>0.00802</v>
      </c>
      <c r="G100">
        <v>22.75628</v>
      </c>
      <c r="H100">
        <v>0.00987</v>
      </c>
      <c r="I100">
        <v>1.24536</v>
      </c>
      <c r="J100">
        <v>0.69309</v>
      </c>
      <c r="K100">
        <v>1.77561</v>
      </c>
      <c r="L100">
        <v>0.21668</v>
      </c>
      <c r="M100">
        <v>0.85964</v>
      </c>
      <c r="N100">
        <v>234.67154</v>
      </c>
      <c r="O100">
        <v>0.07015</v>
      </c>
      <c r="P100">
        <v>5.03765</v>
      </c>
      <c r="Q100">
        <v>0.06243</v>
      </c>
      <c r="R100">
        <v>0.49992</v>
      </c>
      <c r="S100">
        <v>0.53098</v>
      </c>
      <c r="T100">
        <v>0.17542</v>
      </c>
      <c r="U100">
        <v>1.4613</v>
      </c>
      <c r="V100">
        <v>0.6409</v>
      </c>
      <c r="W100">
        <v>0.3713</v>
      </c>
      <c r="X100">
        <v>0.59759</v>
      </c>
      <c r="Y100">
        <v>0.30015</v>
      </c>
    </row>
    <row r="101" spans="1:25" ht="12.75">
      <c r="A101" t="s">
        <v>121</v>
      </c>
      <c r="B101">
        <v>0.00665</v>
      </c>
      <c r="C101">
        <v>5.37436</v>
      </c>
      <c r="D101">
        <v>326.50208</v>
      </c>
      <c r="E101">
        <v>0.34714</v>
      </c>
      <c r="F101">
        <v>0.0106</v>
      </c>
      <c r="G101">
        <v>63.93602</v>
      </c>
      <c r="H101">
        <v>0.01048</v>
      </c>
      <c r="I101">
        <v>3.83155</v>
      </c>
      <c r="J101">
        <v>0.71229</v>
      </c>
      <c r="K101">
        <v>0.89799</v>
      </c>
      <c r="L101">
        <v>0.22254</v>
      </c>
      <c r="M101">
        <v>0.4511</v>
      </c>
      <c r="N101">
        <v>236.42035</v>
      </c>
      <c r="O101">
        <v>0.21065</v>
      </c>
      <c r="P101">
        <v>5.06734</v>
      </c>
      <c r="Q101">
        <v>0.37026</v>
      </c>
      <c r="R101">
        <v>0.50126</v>
      </c>
      <c r="S101">
        <v>0.11947</v>
      </c>
      <c r="T101">
        <v>0.17733</v>
      </c>
      <c r="U101">
        <v>1.85697</v>
      </c>
      <c r="V101">
        <v>0.65664</v>
      </c>
      <c r="W101">
        <v>0.18799</v>
      </c>
      <c r="X101">
        <v>0.60225</v>
      </c>
      <c r="Y101">
        <v>0.91071</v>
      </c>
    </row>
    <row r="102" spans="1:25" ht="12.75">
      <c r="A102" t="s">
        <v>122</v>
      </c>
      <c r="B102">
        <v>-0.0005</v>
      </c>
      <c r="C102">
        <v>21.22083</v>
      </c>
      <c r="D102">
        <v>-0.0312</v>
      </c>
      <c r="E102">
        <v>50.27826</v>
      </c>
      <c r="F102">
        <v>-0.00147</v>
      </c>
      <c r="G102">
        <v>8.83108</v>
      </c>
      <c r="H102">
        <v>-0.00011</v>
      </c>
      <c r="I102">
        <v>70.4004</v>
      </c>
      <c r="J102">
        <v>-0.00117</v>
      </c>
      <c r="K102">
        <v>152.28758</v>
      </c>
      <c r="L102">
        <v>-0.00071</v>
      </c>
      <c r="M102">
        <v>121.20797</v>
      </c>
      <c r="N102">
        <v>0</v>
      </c>
      <c r="O102">
        <v>540473.25</v>
      </c>
      <c r="P102">
        <v>0.00029</v>
      </c>
      <c r="Q102">
        <v>47.1373</v>
      </c>
      <c r="R102">
        <v>-0.00022</v>
      </c>
      <c r="S102">
        <v>60.68487</v>
      </c>
      <c r="T102">
        <v>0.0027</v>
      </c>
      <c r="U102">
        <v>84.84688</v>
      </c>
      <c r="V102">
        <v>0.00053</v>
      </c>
      <c r="W102">
        <v>13.38574</v>
      </c>
      <c r="X102">
        <v>-0.00047</v>
      </c>
      <c r="Y102">
        <v>123.7123</v>
      </c>
    </row>
    <row r="103" spans="1:25" ht="12.75">
      <c r="A103" t="s">
        <v>123</v>
      </c>
      <c r="B103">
        <v>-0.00027</v>
      </c>
      <c r="C103">
        <v>282.89334</v>
      </c>
      <c r="D103">
        <v>-0.01525</v>
      </c>
      <c r="E103">
        <v>122.25145</v>
      </c>
      <c r="F103">
        <v>-0.0011</v>
      </c>
      <c r="G103">
        <v>129.63089</v>
      </c>
      <c r="H103">
        <v>-0.00022</v>
      </c>
      <c r="I103">
        <v>35.38703</v>
      </c>
      <c r="J103">
        <v>-0.00153</v>
      </c>
      <c r="K103">
        <v>66.49402</v>
      </c>
      <c r="L103">
        <v>-0.00081</v>
      </c>
      <c r="M103">
        <v>17.63162</v>
      </c>
      <c r="N103">
        <v>-0.00049</v>
      </c>
      <c r="O103">
        <v>169.70921</v>
      </c>
      <c r="P103">
        <v>0.00032</v>
      </c>
      <c r="Q103">
        <v>28.28189</v>
      </c>
      <c r="R103">
        <v>-0.00054</v>
      </c>
      <c r="S103">
        <v>8.31944</v>
      </c>
      <c r="T103">
        <v>0.00216</v>
      </c>
      <c r="U103">
        <v>58.92218</v>
      </c>
      <c r="V103">
        <v>0.00025</v>
      </c>
      <c r="W103">
        <v>126.55582</v>
      </c>
      <c r="X103">
        <v>-0.00035</v>
      </c>
      <c r="Y103">
        <v>212.17111</v>
      </c>
    </row>
    <row r="104" spans="1:25" ht="12.75">
      <c r="A104" t="s">
        <v>124</v>
      </c>
      <c r="B104">
        <v>-0.0005</v>
      </c>
      <c r="C104">
        <v>120.06019</v>
      </c>
      <c r="D104">
        <v>-0.01734</v>
      </c>
      <c r="E104">
        <v>90.46414</v>
      </c>
      <c r="F104">
        <v>0.00064</v>
      </c>
      <c r="G104">
        <v>121.23228</v>
      </c>
      <c r="H104">
        <v>-0.00015</v>
      </c>
      <c r="I104">
        <v>17.65357</v>
      </c>
      <c r="J104">
        <v>-0.001</v>
      </c>
      <c r="K104">
        <v>76.83848</v>
      </c>
      <c r="L104">
        <v>-0.00121</v>
      </c>
      <c r="M104">
        <v>11.78041</v>
      </c>
      <c r="N104">
        <v>-0.0001</v>
      </c>
      <c r="O104">
        <v>1134.10657</v>
      </c>
      <c r="P104">
        <v>0.00027</v>
      </c>
      <c r="Q104">
        <v>108.12784</v>
      </c>
      <c r="R104">
        <v>0</v>
      </c>
      <c r="S104">
        <v>2073293.875</v>
      </c>
      <c r="T104">
        <v>0.00081</v>
      </c>
      <c r="U104">
        <v>109.98077</v>
      </c>
      <c r="V104">
        <v>0.00058</v>
      </c>
      <c r="W104">
        <v>68.12868</v>
      </c>
      <c r="X104">
        <v>-0.00065</v>
      </c>
      <c r="Y104">
        <v>51.41633</v>
      </c>
    </row>
    <row r="105" spans="1:25" ht="12.75">
      <c r="A105" t="s">
        <v>125</v>
      </c>
      <c r="B105">
        <v>0.00412</v>
      </c>
      <c r="C105">
        <v>2.59642</v>
      </c>
      <c r="D105">
        <v>250.30048</v>
      </c>
      <c r="E105">
        <v>0.5298</v>
      </c>
      <c r="F105">
        <v>0.05474</v>
      </c>
      <c r="G105">
        <v>5.47591</v>
      </c>
      <c r="H105">
        <v>0.00727</v>
      </c>
      <c r="I105">
        <v>1.61146</v>
      </c>
      <c r="J105">
        <v>0.48926</v>
      </c>
      <c r="K105">
        <v>1.70065</v>
      </c>
      <c r="L105">
        <v>0.13758</v>
      </c>
      <c r="M105">
        <v>1.97728</v>
      </c>
      <c r="N105">
        <v>172.53925</v>
      </c>
      <c r="O105">
        <v>0.04204</v>
      </c>
      <c r="P105">
        <v>2.71071</v>
      </c>
      <c r="Q105">
        <v>0.15708</v>
      </c>
      <c r="R105">
        <v>0.39465</v>
      </c>
      <c r="S105">
        <v>0.06862</v>
      </c>
      <c r="T105">
        <v>0.08966</v>
      </c>
      <c r="U105">
        <v>4.52102</v>
      </c>
      <c r="V105">
        <v>0.51897</v>
      </c>
      <c r="W105">
        <v>0.1304</v>
      </c>
      <c r="X105">
        <v>0.39366</v>
      </c>
      <c r="Y105">
        <v>0.77168</v>
      </c>
    </row>
    <row r="106" spans="1:25" ht="12.75">
      <c r="A106" t="s">
        <v>126</v>
      </c>
      <c r="B106">
        <v>0.00453</v>
      </c>
      <c r="C106">
        <v>7.80041</v>
      </c>
      <c r="D106">
        <v>247.88065</v>
      </c>
      <c r="E106">
        <v>0.06224</v>
      </c>
      <c r="F106">
        <v>0.05549</v>
      </c>
      <c r="G106">
        <v>7.27992</v>
      </c>
      <c r="H106">
        <v>0.00685</v>
      </c>
      <c r="I106">
        <v>7.35194</v>
      </c>
      <c r="J106">
        <v>0.48084</v>
      </c>
      <c r="K106">
        <v>0.35741</v>
      </c>
      <c r="L106">
        <v>0.13788</v>
      </c>
      <c r="M106">
        <v>0.41376</v>
      </c>
      <c r="N106">
        <v>167.1734</v>
      </c>
      <c r="O106">
        <v>0.21019</v>
      </c>
      <c r="P106">
        <v>2.61511</v>
      </c>
      <c r="Q106">
        <v>0.06834</v>
      </c>
      <c r="R106">
        <v>0.38004</v>
      </c>
      <c r="S106">
        <v>0.21595</v>
      </c>
      <c r="T106">
        <v>0.0875</v>
      </c>
      <c r="U106">
        <v>1.26355</v>
      </c>
      <c r="V106">
        <v>0.50559</v>
      </c>
      <c r="W106">
        <v>0.01631</v>
      </c>
      <c r="X106">
        <v>0.38316</v>
      </c>
      <c r="Y106">
        <v>1.05623</v>
      </c>
    </row>
    <row r="107" spans="1:25" ht="12.75">
      <c r="A107" t="s">
        <v>127</v>
      </c>
      <c r="B107">
        <v>0.00364</v>
      </c>
      <c r="C107">
        <v>3.80126</v>
      </c>
      <c r="D107">
        <v>246.02515</v>
      </c>
      <c r="E107">
        <v>1.09925</v>
      </c>
      <c r="F107">
        <v>0.05004</v>
      </c>
      <c r="G107">
        <v>10.93399</v>
      </c>
      <c r="H107">
        <v>0.00708</v>
      </c>
      <c r="I107">
        <v>0.63123</v>
      </c>
      <c r="J107">
        <v>0.48064</v>
      </c>
      <c r="K107">
        <v>0.19425</v>
      </c>
      <c r="L107">
        <v>0.13929</v>
      </c>
      <c r="M107">
        <v>0.4099</v>
      </c>
      <c r="N107">
        <v>168.43954</v>
      </c>
      <c r="O107">
        <v>0.03077</v>
      </c>
      <c r="P107">
        <v>2.62835</v>
      </c>
      <c r="Q107">
        <v>0.18756</v>
      </c>
      <c r="R107">
        <v>0.38481</v>
      </c>
      <c r="S107">
        <v>0.56587</v>
      </c>
      <c r="T107">
        <v>0.08814</v>
      </c>
      <c r="U107">
        <v>0.12538</v>
      </c>
      <c r="V107">
        <v>0.5158</v>
      </c>
      <c r="W107">
        <v>0.21773</v>
      </c>
      <c r="X107">
        <v>0.38309</v>
      </c>
      <c r="Y107">
        <v>0.4607</v>
      </c>
    </row>
    <row r="108" spans="1:25" ht="12.75">
      <c r="A108" t="s">
        <v>128</v>
      </c>
      <c r="B108">
        <v>0.00434</v>
      </c>
      <c r="C108">
        <v>3.26398</v>
      </c>
      <c r="D108">
        <v>238.93192</v>
      </c>
      <c r="E108">
        <v>0.49105</v>
      </c>
      <c r="F108">
        <v>0.05207</v>
      </c>
      <c r="G108">
        <v>15.51201</v>
      </c>
      <c r="H108">
        <v>0.00738</v>
      </c>
      <c r="I108">
        <v>8.99205</v>
      </c>
      <c r="J108">
        <v>0.47384</v>
      </c>
      <c r="K108">
        <v>2.0054</v>
      </c>
      <c r="L108">
        <v>0.13626</v>
      </c>
      <c r="M108">
        <v>1.46889</v>
      </c>
      <c r="N108">
        <v>167.41711</v>
      </c>
      <c r="O108">
        <v>0.02098</v>
      </c>
      <c r="P108">
        <v>2.6163</v>
      </c>
      <c r="Q108">
        <v>0.34134</v>
      </c>
      <c r="R108">
        <v>0.38601</v>
      </c>
      <c r="S108">
        <v>0.19147</v>
      </c>
      <c r="T108">
        <v>0.09053</v>
      </c>
      <c r="U108">
        <v>3.59534</v>
      </c>
      <c r="V108">
        <v>0.49845</v>
      </c>
      <c r="W108">
        <v>0.06579</v>
      </c>
      <c r="X108">
        <v>0.3849</v>
      </c>
      <c r="Y108">
        <v>0.62916</v>
      </c>
    </row>
    <row r="109" spans="1:25" ht="12.75">
      <c r="A109" t="s">
        <v>129</v>
      </c>
      <c r="B109">
        <v>0.00374</v>
      </c>
      <c r="C109">
        <v>15.17661</v>
      </c>
      <c r="D109">
        <v>258.30017</v>
      </c>
      <c r="E109">
        <v>0.37021</v>
      </c>
      <c r="F109">
        <v>0.05336</v>
      </c>
      <c r="G109">
        <v>10.26329</v>
      </c>
      <c r="H109">
        <v>0.00736</v>
      </c>
      <c r="I109">
        <v>1.2577</v>
      </c>
      <c r="J109">
        <v>0.49227</v>
      </c>
      <c r="K109">
        <v>0.97236</v>
      </c>
      <c r="L109">
        <v>0.14749</v>
      </c>
      <c r="M109">
        <v>0.67891</v>
      </c>
      <c r="N109">
        <v>169.5903</v>
      </c>
      <c r="O109">
        <v>0.22327</v>
      </c>
      <c r="P109">
        <v>2.65634</v>
      </c>
      <c r="Q109">
        <v>0.34699</v>
      </c>
      <c r="R109">
        <v>0.38734</v>
      </c>
      <c r="S109">
        <v>0.33212</v>
      </c>
      <c r="T109">
        <v>0.09125</v>
      </c>
      <c r="U109">
        <v>0.21413</v>
      </c>
      <c r="V109">
        <v>0.53717</v>
      </c>
      <c r="W109">
        <v>0.33621</v>
      </c>
      <c r="X109">
        <v>0.39163</v>
      </c>
      <c r="Y109">
        <v>0.55936</v>
      </c>
    </row>
    <row r="110" spans="1:25" ht="12.75">
      <c r="A110" t="s">
        <v>130</v>
      </c>
      <c r="B110">
        <v>0.00422</v>
      </c>
      <c r="C110">
        <v>12.67605</v>
      </c>
      <c r="D110">
        <v>239.4631</v>
      </c>
      <c r="E110">
        <v>1.02725</v>
      </c>
      <c r="F110">
        <v>0.05346</v>
      </c>
      <c r="G110">
        <v>10.5057</v>
      </c>
      <c r="H110">
        <v>0.00758</v>
      </c>
      <c r="I110">
        <v>9.33119</v>
      </c>
      <c r="J110">
        <v>0.48065</v>
      </c>
      <c r="K110">
        <v>1.70112</v>
      </c>
      <c r="L110">
        <v>0.13717</v>
      </c>
      <c r="M110">
        <v>0.93849</v>
      </c>
      <c r="N110">
        <v>171.52896</v>
      </c>
      <c r="O110">
        <v>0.15029</v>
      </c>
      <c r="P110">
        <v>2.70321</v>
      </c>
      <c r="Q110">
        <v>0.15893</v>
      </c>
      <c r="R110">
        <v>0.39698</v>
      </c>
      <c r="S110">
        <v>0.05489</v>
      </c>
      <c r="T110">
        <v>0.08695</v>
      </c>
      <c r="U110">
        <v>1.23113</v>
      </c>
      <c r="V110">
        <v>0.49686</v>
      </c>
      <c r="W110">
        <v>0.5293</v>
      </c>
      <c r="X110">
        <v>0.39658</v>
      </c>
      <c r="Y110">
        <v>0.53229</v>
      </c>
    </row>
    <row r="111" spans="1:25" ht="12.75">
      <c r="A111" t="s">
        <v>131</v>
      </c>
      <c r="B111">
        <v>0.00414</v>
      </c>
      <c r="C111">
        <v>8.60674</v>
      </c>
      <c r="D111">
        <v>282.57422</v>
      </c>
      <c r="E111">
        <v>0.34934</v>
      </c>
      <c r="F111">
        <v>0.05078</v>
      </c>
      <c r="G111">
        <v>2.05559</v>
      </c>
      <c r="H111">
        <v>0.00786</v>
      </c>
      <c r="I111">
        <v>9.23911</v>
      </c>
      <c r="J111">
        <v>0.53803</v>
      </c>
      <c r="K111">
        <v>0.32817</v>
      </c>
      <c r="L111">
        <v>0.15346</v>
      </c>
      <c r="M111">
        <v>0.55882</v>
      </c>
      <c r="N111">
        <v>183.44644</v>
      </c>
      <c r="O111">
        <v>0.11315</v>
      </c>
      <c r="P111">
        <v>2.87144</v>
      </c>
      <c r="Q111">
        <v>0.17995</v>
      </c>
      <c r="R111">
        <v>0.41797</v>
      </c>
      <c r="S111">
        <v>0.86355</v>
      </c>
      <c r="T111">
        <v>0.09914</v>
      </c>
      <c r="U111">
        <v>2.86005</v>
      </c>
      <c r="V111">
        <v>0.57769</v>
      </c>
      <c r="W111">
        <v>0.05246</v>
      </c>
      <c r="X111">
        <v>0.4291</v>
      </c>
      <c r="Y111">
        <v>1.29704</v>
      </c>
    </row>
    <row r="112" spans="1:25" ht="12.75">
      <c r="A112" t="s">
        <v>50</v>
      </c>
      <c r="B112">
        <v>0.10253</v>
      </c>
      <c r="C112">
        <v>1.01624</v>
      </c>
      <c r="D112">
        <v>114.04082</v>
      </c>
      <c r="E112">
        <v>0.47379</v>
      </c>
      <c r="F112">
        <v>0.48149</v>
      </c>
      <c r="G112">
        <v>1.45858</v>
      </c>
      <c r="H112">
        <v>0.10145</v>
      </c>
      <c r="I112">
        <v>0.07349</v>
      </c>
      <c r="J112">
        <v>0.08055</v>
      </c>
      <c r="K112">
        <v>7.06779</v>
      </c>
      <c r="L112">
        <v>0.95927</v>
      </c>
      <c r="M112">
        <v>0.32641</v>
      </c>
      <c r="N112">
        <v>103.49779</v>
      </c>
      <c r="O112">
        <v>0.08634</v>
      </c>
      <c r="P112">
        <v>10.41159</v>
      </c>
      <c r="Q112">
        <v>0.0949</v>
      </c>
      <c r="R112">
        <v>0.09443</v>
      </c>
      <c r="S112">
        <v>0.52619</v>
      </c>
      <c r="T112">
        <v>0.49528</v>
      </c>
      <c r="U112">
        <v>0.36376</v>
      </c>
      <c r="V112">
        <v>0.94448</v>
      </c>
      <c r="W112">
        <v>0.31512</v>
      </c>
      <c r="X112">
        <v>0.89745</v>
      </c>
      <c r="Y112">
        <v>0.28186</v>
      </c>
    </row>
  </sheetData>
  <printOptions/>
  <pageMargins left="0.75" right="0.75" top="1" bottom="1" header="0.5" footer="0.5"/>
  <pageSetup horizontalDpi="600" verticalDpi="600" orientation="portrait" scale="79" r:id="rId1"/>
  <headerFooter alignWithMargins="0">
    <oddFooter>&amp;C&amp;F</oddFooter>
  </headerFooter>
  <rowBreaks count="1" manualBreakCount="1">
    <brk id="59" max="255" man="1"/>
  </rowBreaks>
  <colBreaks count="2" manualBreakCount="2">
    <brk id="9" max="65535" man="1"/>
    <brk id="1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A2" sqref="A2"/>
    </sheetView>
  </sheetViews>
  <sheetFormatPr defaultColWidth="9.140625" defaultRowHeight="12.75"/>
  <cols>
    <col min="1" max="1" width="16.28125" style="23" customWidth="1"/>
    <col min="2" max="2" width="9.421875" style="0" bestFit="1" customWidth="1"/>
    <col min="3" max="3" width="9.28125" style="0" bestFit="1" customWidth="1"/>
    <col min="4" max="4" width="9.421875" style="0" bestFit="1" customWidth="1"/>
    <col min="5" max="5" width="11.140625" style="0" customWidth="1"/>
    <col min="6" max="8" width="9.421875" style="0" bestFit="1" customWidth="1"/>
    <col min="9" max="9" width="10.140625" style="0" customWidth="1"/>
    <col min="10" max="10" width="9.421875" style="0" bestFit="1" customWidth="1"/>
    <col min="11" max="11" width="9.8515625" style="0" bestFit="1" customWidth="1"/>
    <col min="12" max="12" width="9.421875" style="0" bestFit="1" customWidth="1"/>
    <col min="13" max="13" width="9.8515625" style="0" bestFit="1" customWidth="1"/>
  </cols>
  <sheetData>
    <row r="1" ht="12.75">
      <c r="A1" s="23" t="s">
        <v>152</v>
      </c>
    </row>
    <row r="3" spans="1:13" s="21" customFormat="1" ht="12.75">
      <c r="A3" s="22" t="s">
        <v>47</v>
      </c>
      <c r="B3" s="21" t="s">
        <v>134</v>
      </c>
      <c r="C3" s="21" t="s">
        <v>135</v>
      </c>
      <c r="D3" s="21" t="s">
        <v>136</v>
      </c>
      <c r="E3" s="21" t="s">
        <v>137</v>
      </c>
      <c r="F3" s="21" t="s">
        <v>138</v>
      </c>
      <c r="G3" s="21" t="s">
        <v>139</v>
      </c>
      <c r="H3" s="21" t="s">
        <v>140</v>
      </c>
      <c r="I3" s="21" t="s">
        <v>141</v>
      </c>
      <c r="J3" s="21" t="s">
        <v>142</v>
      </c>
      <c r="K3" s="21" t="s">
        <v>143</v>
      </c>
      <c r="L3" s="21" t="s">
        <v>144</v>
      </c>
      <c r="M3" s="21" t="s">
        <v>145</v>
      </c>
    </row>
    <row r="4" spans="1:13" ht="12.75">
      <c r="A4" t="s">
        <v>96</v>
      </c>
      <c r="B4">
        <v>-0.00087</v>
      </c>
      <c r="C4">
        <v>-0.01318</v>
      </c>
      <c r="D4">
        <v>-0.00055</v>
      </c>
      <c r="E4">
        <v>-0.00013</v>
      </c>
      <c r="F4">
        <v>-0.00117</v>
      </c>
      <c r="G4">
        <v>0.0004</v>
      </c>
      <c r="H4">
        <v>0.00324</v>
      </c>
      <c r="I4">
        <v>0.0005</v>
      </c>
      <c r="J4">
        <v>-0.00054</v>
      </c>
      <c r="K4">
        <v>0.00027</v>
      </c>
      <c r="L4">
        <v>-0.00025</v>
      </c>
      <c r="M4">
        <v>-0.00124</v>
      </c>
    </row>
    <row r="5" spans="1:13" ht="12.75">
      <c r="A5" t="s">
        <v>97</v>
      </c>
      <c r="B5">
        <v>-0.00065</v>
      </c>
      <c r="C5">
        <v>-0.01248</v>
      </c>
      <c r="D5">
        <v>0.00028</v>
      </c>
      <c r="E5">
        <v>-0.0002</v>
      </c>
      <c r="F5">
        <v>-0.00045</v>
      </c>
      <c r="G5">
        <v>-0.00071</v>
      </c>
      <c r="H5">
        <v>0.00059</v>
      </c>
      <c r="I5">
        <v>0.00034</v>
      </c>
      <c r="J5">
        <v>-0.00073</v>
      </c>
      <c r="K5">
        <v>0.00324</v>
      </c>
      <c r="L5">
        <v>-0.00035</v>
      </c>
      <c r="M5">
        <v>0</v>
      </c>
    </row>
    <row r="6" spans="1:13" ht="12.75">
      <c r="A6" t="s">
        <v>98</v>
      </c>
      <c r="B6">
        <v>-0.00085</v>
      </c>
      <c r="C6">
        <v>-0.0409</v>
      </c>
      <c r="D6">
        <v>-0.00028</v>
      </c>
      <c r="E6">
        <v>-9E-05</v>
      </c>
      <c r="F6">
        <v>-0.00045</v>
      </c>
      <c r="G6">
        <v>0.0002</v>
      </c>
      <c r="H6">
        <v>-0.0002</v>
      </c>
      <c r="I6">
        <v>0.00019</v>
      </c>
      <c r="J6">
        <v>-0.00063</v>
      </c>
      <c r="K6">
        <v>0.0009</v>
      </c>
      <c r="L6">
        <v>-0.00043</v>
      </c>
      <c r="M6">
        <v>-0.00088</v>
      </c>
    </row>
    <row r="7" spans="1:13" ht="12.75">
      <c r="A7" t="s">
        <v>109</v>
      </c>
      <c r="B7">
        <v>-0.00045</v>
      </c>
      <c r="C7">
        <v>-0.01179</v>
      </c>
      <c r="D7">
        <v>0.00046</v>
      </c>
      <c r="E7">
        <v>-0.00024</v>
      </c>
      <c r="F7">
        <v>-0.00064</v>
      </c>
      <c r="G7">
        <v>-0.00081</v>
      </c>
      <c r="H7">
        <v>0.00098</v>
      </c>
      <c r="I7">
        <v>0.00026</v>
      </c>
      <c r="J7">
        <v>-0.00079</v>
      </c>
      <c r="K7">
        <v>-0.00099</v>
      </c>
      <c r="L7">
        <v>0.00055</v>
      </c>
      <c r="M7">
        <v>-0.00024</v>
      </c>
    </row>
    <row r="8" spans="1:13" ht="12.75">
      <c r="A8" t="s">
        <v>146</v>
      </c>
      <c r="B8">
        <v>-0.00017</v>
      </c>
      <c r="C8">
        <v>-0.01248</v>
      </c>
      <c r="D8">
        <v>-0.0011</v>
      </c>
      <c r="E8">
        <v>-0.00026</v>
      </c>
      <c r="F8">
        <v>-0.00198</v>
      </c>
      <c r="G8">
        <v>-0.00162</v>
      </c>
      <c r="H8">
        <v>0.00108</v>
      </c>
      <c r="I8">
        <v>0.00022</v>
      </c>
      <c r="J8">
        <v>-0.00038</v>
      </c>
      <c r="K8">
        <v>9E-05</v>
      </c>
      <c r="L8">
        <v>-0.00031</v>
      </c>
      <c r="M8">
        <v>6E-05</v>
      </c>
    </row>
    <row r="9" spans="1:13" ht="12.75">
      <c r="A9" t="s">
        <v>111</v>
      </c>
      <c r="B9">
        <v>-0.0003</v>
      </c>
      <c r="C9">
        <v>0.0021</v>
      </c>
      <c r="D9">
        <v>-0.00165</v>
      </c>
      <c r="E9">
        <v>-0.00029</v>
      </c>
      <c r="F9">
        <v>-0.00153</v>
      </c>
      <c r="G9">
        <v>-0.00101</v>
      </c>
      <c r="H9">
        <v>0.0001</v>
      </c>
      <c r="I9">
        <v>0.00019</v>
      </c>
      <c r="J9">
        <v>-0.00041</v>
      </c>
      <c r="K9">
        <v>0.00099</v>
      </c>
      <c r="L9">
        <v>0.0002</v>
      </c>
      <c r="M9">
        <v>-0.00053</v>
      </c>
    </row>
    <row r="10" spans="1:13" ht="12.75">
      <c r="A10" t="s">
        <v>122</v>
      </c>
      <c r="B10">
        <v>-0.0005</v>
      </c>
      <c r="C10">
        <v>-0.0312</v>
      </c>
      <c r="D10">
        <v>-0.00147</v>
      </c>
      <c r="E10">
        <v>-0.00011</v>
      </c>
      <c r="F10">
        <v>-0.00117</v>
      </c>
      <c r="G10">
        <v>-0.00071</v>
      </c>
      <c r="H10">
        <v>0</v>
      </c>
      <c r="I10">
        <v>0.00029</v>
      </c>
      <c r="J10">
        <v>-0.00022</v>
      </c>
      <c r="K10">
        <v>0.0027</v>
      </c>
      <c r="L10">
        <v>0.00053</v>
      </c>
      <c r="M10">
        <v>-0.00047</v>
      </c>
    </row>
    <row r="11" spans="1:13" ht="12.75">
      <c r="A11" t="s">
        <v>123</v>
      </c>
      <c r="B11">
        <v>-0.00027</v>
      </c>
      <c r="C11">
        <v>-0.01525</v>
      </c>
      <c r="D11">
        <v>-0.0011</v>
      </c>
      <c r="E11">
        <v>-0.00022</v>
      </c>
      <c r="F11">
        <v>-0.00153</v>
      </c>
      <c r="G11">
        <v>-0.00081</v>
      </c>
      <c r="H11">
        <v>-0.00049</v>
      </c>
      <c r="I11">
        <v>0.00032</v>
      </c>
      <c r="J11">
        <v>-0.00054</v>
      </c>
      <c r="K11">
        <v>0.00216</v>
      </c>
      <c r="L11">
        <v>0.00025</v>
      </c>
      <c r="M11">
        <v>-0.00035</v>
      </c>
    </row>
    <row r="12" spans="1:13" ht="12.75">
      <c r="A12" t="s">
        <v>124</v>
      </c>
      <c r="B12">
        <v>-0.0005</v>
      </c>
      <c r="C12">
        <v>-0.01734</v>
      </c>
      <c r="D12">
        <v>0.00064</v>
      </c>
      <c r="E12">
        <v>-0.00015</v>
      </c>
      <c r="F12">
        <v>-0.001</v>
      </c>
      <c r="G12">
        <v>-0.00121</v>
      </c>
      <c r="H12">
        <v>-0.0001</v>
      </c>
      <c r="I12">
        <v>0.00027</v>
      </c>
      <c r="J12">
        <v>0</v>
      </c>
      <c r="K12">
        <v>0.00081</v>
      </c>
      <c r="L12">
        <v>0.00058</v>
      </c>
      <c r="M12">
        <v>-0.00065</v>
      </c>
    </row>
    <row r="14" spans="1:13" ht="12.75">
      <c r="A14" s="23" t="s">
        <v>132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f>AVERAGE(H4:H12)</f>
        <v>0.0005777777777777778</v>
      </c>
      <c r="I14">
        <f>AVERAGE(I4:I12)</f>
        <v>0.0002866666666666666</v>
      </c>
      <c r="J14">
        <v>0</v>
      </c>
      <c r="K14">
        <f>AVERAGE(K4:K12)</f>
        <v>0.00113</v>
      </c>
      <c r="L14">
        <v>0</v>
      </c>
      <c r="M14">
        <v>0</v>
      </c>
    </row>
    <row r="15" spans="1:13" ht="12.75">
      <c r="A15" s="23" t="s">
        <v>147</v>
      </c>
      <c r="B15">
        <f>STDEV(B4:B12)</f>
        <v>0.00024642443060703237</v>
      </c>
      <c r="C15">
        <f aca="true" t="shared" si="0" ref="C15:M15">STDEV(C4:C12)</f>
        <v>0.01236633433964972</v>
      </c>
      <c r="D15">
        <f t="shared" si="0"/>
        <v>0.0008555553751803561</v>
      </c>
      <c r="E15">
        <f t="shared" si="0"/>
        <v>7.067138349038057E-05</v>
      </c>
      <c r="F15">
        <f t="shared" si="0"/>
        <v>0.0005268485972691251</v>
      </c>
      <c r="G15">
        <f t="shared" si="0"/>
        <v>0.0006370788369145881</v>
      </c>
      <c r="H15">
        <f t="shared" si="0"/>
        <v>0.0011329251715998035</v>
      </c>
      <c r="I15">
        <f t="shared" si="0"/>
        <v>9.591663046625434E-05</v>
      </c>
      <c r="J15">
        <f t="shared" si="0"/>
        <v>0.00025012219236027634</v>
      </c>
      <c r="K15">
        <f t="shared" si="0"/>
        <v>0.0013448234084815745</v>
      </c>
      <c r="L15">
        <f t="shared" si="0"/>
        <v>0.0004216666666666667</v>
      </c>
      <c r="M15">
        <f t="shared" si="0"/>
        <v>0.0004131518418746847</v>
      </c>
    </row>
    <row r="17" spans="1:13" ht="12.75">
      <c r="A17" s="23" t="s">
        <v>148</v>
      </c>
      <c r="B17">
        <f>3*B15</f>
        <v>0.0007392732918210972</v>
      </c>
      <c r="C17">
        <f aca="true" t="shared" si="1" ref="C17:M17">3*C15</f>
        <v>0.03709900301894916</v>
      </c>
      <c r="D17">
        <f t="shared" si="1"/>
        <v>0.0025666661255410684</v>
      </c>
      <c r="E17">
        <f t="shared" si="1"/>
        <v>0.00021201415047114168</v>
      </c>
      <c r="F17">
        <f t="shared" si="1"/>
        <v>0.0015805457918073753</v>
      </c>
      <c r="G17">
        <f t="shared" si="1"/>
        <v>0.0019112365107437643</v>
      </c>
      <c r="H17">
        <f t="shared" si="1"/>
        <v>0.0033987755147994103</v>
      </c>
      <c r="I17">
        <f t="shared" si="1"/>
        <v>0.00028774989139876303</v>
      </c>
      <c r="J17">
        <f t="shared" si="1"/>
        <v>0.000750366577080829</v>
      </c>
      <c r="K17">
        <f t="shared" si="1"/>
        <v>0.004034470225444724</v>
      </c>
      <c r="L17">
        <f t="shared" si="1"/>
        <v>0.001265</v>
      </c>
      <c r="M17">
        <f t="shared" si="1"/>
        <v>0.0012394555256240542</v>
      </c>
    </row>
    <row r="18" spans="1:13" ht="12.75">
      <c r="A18" s="23" t="s">
        <v>149</v>
      </c>
      <c r="B18">
        <f>10*B15</f>
        <v>0.0024642443060703236</v>
      </c>
      <c r="C18">
        <f aca="true" t="shared" si="2" ref="C18:M18">10*C15</f>
        <v>0.12366334339649719</v>
      </c>
      <c r="D18">
        <f t="shared" si="2"/>
        <v>0.00855555375180356</v>
      </c>
      <c r="E18">
        <f t="shared" si="2"/>
        <v>0.0007067138349038057</v>
      </c>
      <c r="F18">
        <f t="shared" si="2"/>
        <v>0.005268485972691251</v>
      </c>
      <c r="G18">
        <f t="shared" si="2"/>
        <v>0.006370788369145881</v>
      </c>
      <c r="H18">
        <f t="shared" si="2"/>
        <v>0.011329251715998035</v>
      </c>
      <c r="I18">
        <f t="shared" si="2"/>
        <v>0.0009591663046625434</v>
      </c>
      <c r="J18">
        <f t="shared" si="2"/>
        <v>0.0025012219236027634</v>
      </c>
      <c r="K18">
        <f t="shared" si="2"/>
        <v>0.013448234084815745</v>
      </c>
      <c r="L18">
        <f t="shared" si="2"/>
        <v>0.004216666666666667</v>
      </c>
      <c r="M18">
        <f t="shared" si="2"/>
        <v>0.004131518418746847</v>
      </c>
    </row>
    <row r="20" spans="1:13" ht="12.75">
      <c r="A20" s="28" t="s">
        <v>150</v>
      </c>
      <c r="B20" s="25">
        <f>B17+B14</f>
        <v>0.0007392732918210972</v>
      </c>
      <c r="C20" s="25">
        <f aca="true" t="shared" si="3" ref="C20:M20">C17+C14</f>
        <v>0.03709900301894916</v>
      </c>
      <c r="D20" s="25">
        <f t="shared" si="3"/>
        <v>0.0025666661255410684</v>
      </c>
      <c r="E20" s="25">
        <f t="shared" si="3"/>
        <v>0.00021201415047114168</v>
      </c>
      <c r="F20" s="25">
        <f t="shared" si="3"/>
        <v>0.0015805457918073753</v>
      </c>
      <c r="G20" s="25">
        <f t="shared" si="3"/>
        <v>0.0019112365107437643</v>
      </c>
      <c r="H20" s="25">
        <f t="shared" si="3"/>
        <v>0.003976553292577188</v>
      </c>
      <c r="I20" s="25">
        <f t="shared" si="3"/>
        <v>0.0005744165580654297</v>
      </c>
      <c r="J20" s="25">
        <f t="shared" si="3"/>
        <v>0.000750366577080829</v>
      </c>
      <c r="K20" s="25">
        <f t="shared" si="3"/>
        <v>0.005164470225444724</v>
      </c>
      <c r="L20" s="25">
        <f t="shared" si="3"/>
        <v>0.001265</v>
      </c>
      <c r="M20" s="26">
        <f t="shared" si="3"/>
        <v>0.0012394555256240542</v>
      </c>
    </row>
    <row r="21" spans="1:13" ht="12.75">
      <c r="A21" s="29" t="s">
        <v>151</v>
      </c>
      <c r="B21" s="24">
        <f>+B18+B14</f>
        <v>0.0024642443060703236</v>
      </c>
      <c r="C21" s="24">
        <f aca="true" t="shared" si="4" ref="C21:M21">+C18+C14</f>
        <v>0.12366334339649719</v>
      </c>
      <c r="D21" s="24">
        <f t="shared" si="4"/>
        <v>0.00855555375180356</v>
      </c>
      <c r="E21" s="24">
        <f t="shared" si="4"/>
        <v>0.0007067138349038057</v>
      </c>
      <c r="F21" s="24">
        <f t="shared" si="4"/>
        <v>0.005268485972691251</v>
      </c>
      <c r="G21" s="24">
        <f t="shared" si="4"/>
        <v>0.006370788369145881</v>
      </c>
      <c r="H21" s="24">
        <f t="shared" si="4"/>
        <v>0.011907029493775813</v>
      </c>
      <c r="I21" s="24">
        <f t="shared" si="4"/>
        <v>0.0012458329713292099</v>
      </c>
      <c r="J21" s="24">
        <f t="shared" si="4"/>
        <v>0.0025012219236027634</v>
      </c>
      <c r="K21" s="24">
        <f t="shared" si="4"/>
        <v>0.014578234084815744</v>
      </c>
      <c r="L21" s="24">
        <f t="shared" si="4"/>
        <v>0.004216666666666667</v>
      </c>
      <c r="M21" s="27">
        <f t="shared" si="4"/>
        <v>0.004131518418746847</v>
      </c>
    </row>
  </sheetData>
  <printOptions/>
  <pageMargins left="0.75" right="0.75" top="1" bottom="1" header="0.5" footer="0.5"/>
  <pageSetup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mhornber</dc:creator>
  <cp:keywords/>
  <dc:description/>
  <cp:lastModifiedBy>cdavid</cp:lastModifiedBy>
  <cp:lastPrinted>2002-11-22T20:12:24Z</cp:lastPrinted>
  <dcterms:created xsi:type="dcterms:W3CDTF">1999-11-04T17:54:38Z</dcterms:created>
  <dcterms:modified xsi:type="dcterms:W3CDTF">2002-11-22T20:12:34Z</dcterms:modified>
  <cp:category/>
  <cp:version/>
  <cp:contentType/>
  <cp:contentStatus/>
</cp:coreProperties>
</file>