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810" windowWidth="14190" windowHeight="6840" activeTab="0"/>
  </bookViews>
  <sheets>
    <sheet name="Basin characteristics" sheetId="1" r:id="rId1"/>
  </sheets>
  <definedNames/>
  <calcPr fullCalcOnLoad="1"/>
</workbook>
</file>

<file path=xl/sharedStrings.xml><?xml version="1.0" encoding="utf-8"?>
<sst xmlns="http://schemas.openxmlformats.org/spreadsheetml/2006/main" count="720" uniqueCount="633">
  <si>
    <t>Table 1.  Basin characteristics for selected streamflow-gaging stations in West Virginia, and adjacent areas of Virginia, Maryland. Ohio, Pennsylvania, and Kentucky [no data is represented by n/a; Table is from USGS Open-File Report 2008-1087, available at http://pubs.usgs.gov/of/2008/1087]</t>
  </si>
  <si>
    <t>Map number (figure 1)</t>
  </si>
  <si>
    <t>USGS Station number</t>
  </si>
  <si>
    <t>Station name</t>
  </si>
  <si>
    <t>Drainage area (DA), in square miles</t>
  </si>
  <si>
    <r>
      <t>Latitude at basin outlet (LAT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), in decimal degrees</t>
    </r>
  </si>
  <si>
    <r>
      <t>Longitude at basin outlet (LONG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), in decimal degrees</t>
    </r>
  </si>
  <si>
    <t>Basin perimeter (BP), in miles</t>
  </si>
  <si>
    <t>Basin slope (BS), in feet per mile</t>
  </si>
  <si>
    <t>Basin relief (BR), in feet</t>
  </si>
  <si>
    <t>Basin orientation (BOr), in degrees</t>
  </si>
  <si>
    <t>Channel length (CL), in miles</t>
  </si>
  <si>
    <t>Valley length (VL), in miles</t>
  </si>
  <si>
    <t>Channel slope (CS), in feet per mile</t>
  </si>
  <si>
    <t>Stream length (SL), in miles</t>
  </si>
  <si>
    <t>Mean Elevation (E), in feet above sea level</t>
  </si>
  <si>
    <r>
      <t>Latitude of basin centroid (LAT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), in decimal degrees</t>
    </r>
  </si>
  <si>
    <r>
      <t>Longitude of basin centroid (LONG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), in decimal degrees</t>
    </r>
  </si>
  <si>
    <t>24-hour, 2-year rainfall (I24-2), in inches</t>
  </si>
  <si>
    <t>Precipitation (P), mean annual, in inches</t>
  </si>
  <si>
    <t>Snow (S),mean annual, in inches</t>
  </si>
  <si>
    <t>Forest (F), in percent</t>
  </si>
  <si>
    <t>Barren land (B), in percent</t>
  </si>
  <si>
    <t>Urban land (U), in percent</t>
  </si>
  <si>
    <t>Wetland (W), in percent</t>
  </si>
  <si>
    <t>Open water (Wa), in percent</t>
  </si>
  <si>
    <t>Agricultural land (A), in percent</t>
  </si>
  <si>
    <t>Impervious area (I), in percent</t>
  </si>
  <si>
    <t>Basin width (BW), in miles (DA/VL)</t>
  </si>
  <si>
    <t>Rotundity of basin (RB), dimensionless (0.785 SF)</t>
  </si>
  <si>
    <t>Relative relief (RR), in feet per mile       (BR /BP)</t>
  </si>
  <si>
    <t>Sinuosity ratio (MCSR), dimensionless (CL/VL)</t>
  </si>
  <si>
    <t>Stream density (SD), in miles per square mile (SL/DA)</t>
  </si>
  <si>
    <r>
      <t>Slope proportion (SP), dimensionless (CL/(CS)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</t>
    </r>
  </si>
  <si>
    <t>01595000</t>
  </si>
  <si>
    <t>North Branch Potomac River at Steyer</t>
  </si>
  <si>
    <t>01595300</t>
  </si>
  <si>
    <t>Abram Creek at Oakmont</t>
  </si>
  <si>
    <t>01595500</t>
  </si>
  <si>
    <t>North Br. Potomac River at Kitzmiller</t>
  </si>
  <si>
    <t>01596000</t>
  </si>
  <si>
    <t>North Br. Potomac River at Bloomington</t>
  </si>
  <si>
    <t>01596500</t>
  </si>
  <si>
    <t>Savage River near Barton</t>
  </si>
  <si>
    <t>01597000</t>
  </si>
  <si>
    <t>Crabtree Creek near Swanton</t>
  </si>
  <si>
    <t>01598000</t>
  </si>
  <si>
    <t>Savage River at Bloomington</t>
  </si>
  <si>
    <t>01599000</t>
  </si>
  <si>
    <t>Georges Creek at Franklin</t>
  </si>
  <si>
    <t>01599500</t>
  </si>
  <si>
    <t>New Creek near Keyser</t>
  </si>
  <si>
    <t>01600000</t>
  </si>
  <si>
    <t>North Branch Potomac River at Pinto</t>
  </si>
  <si>
    <t>01601500</t>
  </si>
  <si>
    <t>Wills Creek near Cumberland</t>
  </si>
  <si>
    <t>01603000</t>
  </si>
  <si>
    <t>N. Br. Potomac River near Cumberland</t>
  </si>
  <si>
    <t>01604500</t>
  </si>
  <si>
    <t>Patterson Creek near Headsville</t>
  </si>
  <si>
    <t>01605500</t>
  </si>
  <si>
    <t>South Branch Potomac River at Franklin</t>
  </si>
  <si>
    <t>01605700</t>
  </si>
  <si>
    <t>Reeds Creek Tributary near Franklin</t>
  </si>
  <si>
    <t>n/a</t>
  </si>
  <si>
    <t>01606000</t>
  </si>
  <si>
    <t>N. Fk. S. Br. Potomac River at Cabins</t>
  </si>
  <si>
    <t>01606500</t>
  </si>
  <si>
    <t>S. Br. Potomac River near Petersburg</t>
  </si>
  <si>
    <t>01606800</t>
  </si>
  <si>
    <t>Brushy Run near Petersburg</t>
  </si>
  <si>
    <t>01607500</t>
  </si>
  <si>
    <t>S. Fk. S. Br. Potomac R. at Brandywine</t>
  </si>
  <si>
    <t>01607510</t>
  </si>
  <si>
    <t>Heavener Run near Brandywine</t>
  </si>
  <si>
    <t>01608000</t>
  </si>
  <si>
    <t>S. Fk. S. Br. Potomac R. near Moorefield</t>
  </si>
  <si>
    <t>01608100</t>
  </si>
  <si>
    <t>Williams Hollow near Moorefield</t>
  </si>
  <si>
    <t>01608500</t>
  </si>
  <si>
    <t>S. Br. Potomac River near Springfield</t>
  </si>
  <si>
    <t>01609000</t>
  </si>
  <si>
    <t>Town Creek near Oldtown</t>
  </si>
  <si>
    <t>01609500</t>
  </si>
  <si>
    <t>Sawpit Run near Oldtown</t>
  </si>
  <si>
    <t>01609650</t>
  </si>
  <si>
    <t>Little Cacapon River at Frenchburg</t>
  </si>
  <si>
    <t>01609800</t>
  </si>
  <si>
    <t>Little Cacapon River near Levels</t>
  </si>
  <si>
    <t>01610000</t>
  </si>
  <si>
    <t>Potomac River at Paw Paw</t>
  </si>
  <si>
    <t>01610150</t>
  </si>
  <si>
    <t>Bear Creek at Forest Park</t>
  </si>
  <si>
    <t>01610155</t>
  </si>
  <si>
    <t>Sideling Hill Creek at Bellegrove</t>
  </si>
  <si>
    <t>01610400</t>
  </si>
  <si>
    <t>Waits Run near Wardensville</t>
  </si>
  <si>
    <t>01610500</t>
  </si>
  <si>
    <t>Cacapon River at Yellow Spring</t>
  </si>
  <si>
    <t>01611500</t>
  </si>
  <si>
    <t>Cacapon River near Great Cacapon</t>
  </si>
  <si>
    <t>01612500</t>
  </si>
  <si>
    <t>Little Tonoloway Creek near Hancock</t>
  </si>
  <si>
    <t>01613000</t>
  </si>
  <si>
    <t>Potomac River at Hancock</t>
  </si>
  <si>
    <t>01613150</t>
  </si>
  <si>
    <t>Ditch Run near Hancock</t>
  </si>
  <si>
    <t>01613160</t>
  </si>
  <si>
    <t>Potomac River Tributary near Hancock</t>
  </si>
  <si>
    <t>01613900</t>
  </si>
  <si>
    <t>Hogue Creek near Hayfield</t>
  </si>
  <si>
    <t>01614000</t>
  </si>
  <si>
    <t>Back Creek near Jones Springs</t>
  </si>
  <si>
    <t>01615000</t>
  </si>
  <si>
    <t>Opequon Creek near Berryville</t>
  </si>
  <si>
    <t>01616000</t>
  </si>
  <si>
    <t>Abrams Creek near Winchester</t>
  </si>
  <si>
    <t>01616500</t>
  </si>
  <si>
    <t>Opequon Creek near Martinsburg</t>
  </si>
  <si>
    <t>01617000</t>
  </si>
  <si>
    <t>Tuscarora Creek above Martinsburg</t>
  </si>
  <si>
    <t>01617800</t>
  </si>
  <si>
    <t>Marsh Run at Grimes</t>
  </si>
  <si>
    <t>01618000</t>
  </si>
  <si>
    <t>Potomac River at Shepherdstown</t>
  </si>
  <si>
    <t>01619475</t>
  </si>
  <si>
    <t>Dog Creek Tributary near Locust Grove</t>
  </si>
  <si>
    <t>01619500</t>
  </si>
  <si>
    <t>Antietam Creek near Sharpsburg</t>
  </si>
  <si>
    <t>01620500</t>
  </si>
  <si>
    <t>North River near Stokesville</t>
  </si>
  <si>
    <t>01621000</t>
  </si>
  <si>
    <t>Dry River at Rawley Springs</t>
  </si>
  <si>
    <t>01621200</t>
  </si>
  <si>
    <t>War Branch near Hinton</t>
  </si>
  <si>
    <t>01621400</t>
  </si>
  <si>
    <t>Blacks Run at Harrisonburg</t>
  </si>
  <si>
    <t>01621450</t>
  </si>
  <si>
    <t>Blacks Run Tributary near Harrisonburg</t>
  </si>
  <si>
    <t>01622000</t>
  </si>
  <si>
    <t>North River near Burketown</t>
  </si>
  <si>
    <t>01622100</t>
  </si>
  <si>
    <t>North River Tributary at Mount Crawford</t>
  </si>
  <si>
    <t>01622300</t>
  </si>
  <si>
    <t>Buffalo Branch Trib. near Agusta Springs</t>
  </si>
  <si>
    <t>01622400</t>
  </si>
  <si>
    <t>Buffalo Branch Tributary near Christian</t>
  </si>
  <si>
    <t>01632000</t>
  </si>
  <si>
    <t>N. Fk. Shenandoah R. at Cootes Store</t>
  </si>
  <si>
    <t>01632300</t>
  </si>
  <si>
    <t>Long Meadow near Broadway</t>
  </si>
  <si>
    <t>01632900</t>
  </si>
  <si>
    <t>Smith Creek near New Market</t>
  </si>
  <si>
    <t>01632950</t>
  </si>
  <si>
    <t>Crooked Run Tributary near Conicville</t>
  </si>
  <si>
    <t>01632970</t>
  </si>
  <si>
    <t>Crooked Run near Mount Jackson</t>
  </si>
  <si>
    <t>01633000</t>
  </si>
  <si>
    <t>N. Fk. Shenandoah R. at Mount Jackson</t>
  </si>
  <si>
    <t>01633500</t>
  </si>
  <si>
    <t>Stony Creek at Columbia Furnace</t>
  </si>
  <si>
    <t>01633650</t>
  </si>
  <si>
    <t>Pughs Run near Woodstock</t>
  </si>
  <si>
    <t>01634000</t>
  </si>
  <si>
    <t>N. Fk. Shenandoah River near Strasburg</t>
  </si>
  <si>
    <t>01634500</t>
  </si>
  <si>
    <t>Cedar Creek near Winchester</t>
  </si>
  <si>
    <t>01636500</t>
  </si>
  <si>
    <t>Shenandoah River at Millville</t>
  </si>
  <si>
    <t>01637000</t>
  </si>
  <si>
    <t>Little Catoctin Creek at Harmony</t>
  </si>
  <si>
    <t>01637500</t>
  </si>
  <si>
    <t>Catoctin Creek near Middletown</t>
  </si>
  <si>
    <t>01638480</t>
  </si>
  <si>
    <t>Catoctin Creek at Taylorstown</t>
  </si>
  <si>
    <t>01638500</t>
  </si>
  <si>
    <t>Potomac River at Point Of Rocks</t>
  </si>
  <si>
    <t>01643700</t>
  </si>
  <si>
    <t>Goose Creek near Middleburg</t>
  </si>
  <si>
    <t>01644000</t>
  </si>
  <si>
    <t>Goose Creek near Leesburg</t>
  </si>
  <si>
    <t>01644100</t>
  </si>
  <si>
    <t>South Fork Sycolin Creek near Leesburg</t>
  </si>
  <si>
    <t>02009500</t>
  </si>
  <si>
    <t>Cattail Run near Bolar</t>
  </si>
  <si>
    <t>02011400</t>
  </si>
  <si>
    <t>Jackson River near Bacova</t>
  </si>
  <si>
    <t>02011460</t>
  </si>
  <si>
    <t>Back Creek near Sunrise</t>
  </si>
  <si>
    <t>02011480</t>
  </si>
  <si>
    <t>Back Cr. at Rt. 600 near Mountain Grove</t>
  </si>
  <si>
    <t>02011500</t>
  </si>
  <si>
    <t>Back Creek near Mountain Grove</t>
  </si>
  <si>
    <t>02012500</t>
  </si>
  <si>
    <t>Jackson River at Falling Spring</t>
  </si>
  <si>
    <t>02012950</t>
  </si>
  <si>
    <t>Sweet Spgs. Cr. Trib. at Sweet Chaylbeate</t>
  </si>
  <si>
    <t>02013000</t>
  </si>
  <si>
    <t>Dunlap Creek near Covington</t>
  </si>
  <si>
    <t>02014000</t>
  </si>
  <si>
    <t>Potts Creek near Covington</t>
  </si>
  <si>
    <t>03050000</t>
  </si>
  <si>
    <t>Tygart Valley River near Dailey</t>
  </si>
  <si>
    <t>03050500</t>
  </si>
  <si>
    <t>Tygart Valley River near Elkins</t>
  </si>
  <si>
    <t>03050650</t>
  </si>
  <si>
    <t>Unnamed Run at Gilman</t>
  </si>
  <si>
    <t>03051000</t>
  </si>
  <si>
    <t>Tygart Valley River at Belington</t>
  </si>
  <si>
    <t>03051500</t>
  </si>
  <si>
    <t>Middle Fork River at Midvale</t>
  </si>
  <si>
    <t>03052000</t>
  </si>
  <si>
    <t>Middle Fork River at Audra</t>
  </si>
  <si>
    <t>03052340</t>
  </si>
  <si>
    <t>Mud Lick Run near Buckhannon</t>
  </si>
  <si>
    <t>03052500</t>
  </si>
  <si>
    <t>Sand Run near Buckhannon</t>
  </si>
  <si>
    <t>03053500</t>
  </si>
  <si>
    <t>Buckhannon River at Hall</t>
  </si>
  <si>
    <t>03054500</t>
  </si>
  <si>
    <t>Tygart Valley River at Phillipi</t>
  </si>
  <si>
    <t>03055020</t>
  </si>
  <si>
    <t>Bonica Run on U.S. 250 near Phillipi</t>
  </si>
  <si>
    <t>03055040</t>
  </si>
  <si>
    <t>Bonica Run on Route 38 near Phillipi</t>
  </si>
  <si>
    <t>03056250</t>
  </si>
  <si>
    <t>Three Fork Creek near Grafton</t>
  </si>
  <si>
    <t>03056500</t>
  </si>
  <si>
    <t>Tygart Valley River at Fetterman</t>
  </si>
  <si>
    <t>03056600</t>
  </si>
  <si>
    <t>Rt. Fk. Wickwire Run near Grafton</t>
  </si>
  <si>
    <t>03057300</t>
  </si>
  <si>
    <t>West Fork River at Walkersville</t>
  </si>
  <si>
    <t>03057500</t>
  </si>
  <si>
    <t>Skin Creek near Brownsville</t>
  </si>
  <si>
    <t>03058000</t>
  </si>
  <si>
    <t>West Fork R. blw Stonewall Jackson Dam nr Weston</t>
  </si>
  <si>
    <t>03058500</t>
  </si>
  <si>
    <t>West Fork River at Butcherville</t>
  </si>
  <si>
    <t>03059000</t>
  </si>
  <si>
    <t>West Fork River at Clarksburg</t>
  </si>
  <si>
    <t>03059500</t>
  </si>
  <si>
    <t>Elk Creek at Quiet Dell</t>
  </si>
  <si>
    <t>03060500</t>
  </si>
  <si>
    <t>Salem Fork at Salem</t>
  </si>
  <si>
    <t>03061000</t>
  </si>
  <si>
    <t>West Fork River at Enterprise</t>
  </si>
  <si>
    <t>03061500</t>
  </si>
  <si>
    <t>Buffalo Creek at Barrackville</t>
  </si>
  <si>
    <t>03062400</t>
  </si>
  <si>
    <t>Cobun Creek at Morgantown</t>
  </si>
  <si>
    <t>03062500</t>
  </si>
  <si>
    <t>Deckers Creek at Morgantown</t>
  </si>
  <si>
    <t>03063950</t>
  </si>
  <si>
    <t>Job Run near Wymer</t>
  </si>
  <si>
    <t>03065000</t>
  </si>
  <si>
    <t>Dry Fork at Hendricks</t>
  </si>
  <si>
    <t>03065400</t>
  </si>
  <si>
    <t>Blackwater River near Davis</t>
  </si>
  <si>
    <t>03066000</t>
  </si>
  <si>
    <t>Blackwater River at Davis</t>
  </si>
  <si>
    <t>03067100</t>
  </si>
  <si>
    <t>Fernow WS-4 near Hendricks</t>
  </si>
  <si>
    <t>03067500</t>
  </si>
  <si>
    <t>Shavers Fork at Cheat Bridge</t>
  </si>
  <si>
    <t>03068610</t>
  </si>
  <si>
    <t>Taylor Run at Bowden</t>
  </si>
  <si>
    <t>03068800</t>
  </si>
  <si>
    <t>Shavers Fork below Bowden</t>
  </si>
  <si>
    <t>03069000</t>
  </si>
  <si>
    <t>Shavers Fork at Parsons</t>
  </si>
  <si>
    <t>03069500</t>
  </si>
  <si>
    <t>Cheat River near Parsons</t>
  </si>
  <si>
    <t>03069850</t>
  </si>
  <si>
    <t>Long Run near Parsons</t>
  </si>
  <si>
    <t>03069870</t>
  </si>
  <si>
    <t>Cheat River at Highway 50 near Rowlesburg</t>
  </si>
  <si>
    <t>03069880</t>
  </si>
  <si>
    <t>Buffalo Creek near Rowlesburg</t>
  </si>
  <si>
    <t>03070000</t>
  </si>
  <si>
    <t>Cheat River at Rowlesburg</t>
  </si>
  <si>
    <t>03070500</t>
  </si>
  <si>
    <t>Big Sandy Creek near Rockville</t>
  </si>
  <si>
    <t>03071000</t>
  </si>
  <si>
    <t>Cheat River near Pisgah</t>
  </si>
  <si>
    <t>03071500</t>
  </si>
  <si>
    <t>Cheat River near Morgantown</t>
  </si>
  <si>
    <t>03072000</t>
  </si>
  <si>
    <t>Dunkard Creek at Shannopin</t>
  </si>
  <si>
    <t>03072590</t>
  </si>
  <si>
    <t>Georges Creek at Smithfield</t>
  </si>
  <si>
    <t>03075450</t>
  </si>
  <si>
    <t>Little Youghiogheny R. Trib. at Deer Park</t>
  </si>
  <si>
    <t>03075500</t>
  </si>
  <si>
    <t>Youghiogheny River near Oakland</t>
  </si>
  <si>
    <t>03075600</t>
  </si>
  <si>
    <t>Toliver Run Tributary near Hoyes Run</t>
  </si>
  <si>
    <t>03076505</t>
  </si>
  <si>
    <t>Youghiogheny R. Trib. near Friendsville</t>
  </si>
  <si>
    <t>03076600</t>
  </si>
  <si>
    <t>Bear Creek at Friendsville</t>
  </si>
  <si>
    <t>03085500</t>
  </si>
  <si>
    <t xml:space="preserve">Chartiers Creek at Carnegie, PA   </t>
  </si>
  <si>
    <t>03108000</t>
  </si>
  <si>
    <t>Raccoon Creek at Moffatts Mill</t>
  </si>
  <si>
    <t>03109000</t>
  </si>
  <si>
    <t>Lisbon Creek at Lisbon</t>
  </si>
  <si>
    <t>03109500</t>
  </si>
  <si>
    <t>Little Beaver Creek near East Liverpool</t>
  </si>
  <si>
    <t>03110000</t>
  </si>
  <si>
    <t>Yellow Creek near Hammondsville</t>
  </si>
  <si>
    <t>03110830</t>
  </si>
  <si>
    <t>Kings Creek at Weirton</t>
  </si>
  <si>
    <t>03110980</t>
  </si>
  <si>
    <t>Consol Run at Bloomingdale</t>
  </si>
  <si>
    <t>03111150</t>
  </si>
  <si>
    <t>Brush Run near Buffalo</t>
  </si>
  <si>
    <t>03111450</t>
  </si>
  <si>
    <t>Branson Run at Georgetown</t>
  </si>
  <si>
    <t>03111455</t>
  </si>
  <si>
    <t>South Fork Short Creek at Georgetown</t>
  </si>
  <si>
    <t>03111470</t>
  </si>
  <si>
    <t>Little Piney Fork at Parlett</t>
  </si>
  <si>
    <t>03111490</t>
  </si>
  <si>
    <t>Piney Fork Tributary near Piney Fork</t>
  </si>
  <si>
    <t>03111500</t>
  </si>
  <si>
    <t>Short Creek near Dillonvale</t>
  </si>
  <si>
    <t>03111540</t>
  </si>
  <si>
    <t>Sloan Run Tributary near Harrisville</t>
  </si>
  <si>
    <t>03111548</t>
  </si>
  <si>
    <t>Wheeling Creek below Blaine</t>
  </si>
  <si>
    <t>03112000</t>
  </si>
  <si>
    <t>Wheeling Creek at Elm Grove</t>
  </si>
  <si>
    <t>03113700</t>
  </si>
  <si>
    <t>Little Grave Creek near Glendale</t>
  </si>
  <si>
    <t>03114000</t>
  </si>
  <si>
    <t>Captina Creek at Armstrongs Mills</t>
  </si>
  <si>
    <t>03114240</t>
  </si>
  <si>
    <t>Wood Run near Woodsfield</t>
  </si>
  <si>
    <t>03114500</t>
  </si>
  <si>
    <t>Middle Island Creek at Little</t>
  </si>
  <si>
    <t>03114550</t>
  </si>
  <si>
    <t>Buffalo Run near Friendly</t>
  </si>
  <si>
    <t>03114600</t>
  </si>
  <si>
    <t>Little Buffalo Run near Friendly</t>
  </si>
  <si>
    <t>03114650</t>
  </si>
  <si>
    <t>Buffalo Run near Little</t>
  </si>
  <si>
    <t>03115280</t>
  </si>
  <si>
    <t>Trail Run near Antioch</t>
  </si>
  <si>
    <t>03115400</t>
  </si>
  <si>
    <t>Little Muskingum River at Bloomfield</t>
  </si>
  <si>
    <t>03115410</t>
  </si>
  <si>
    <t>Graham Run near Bloomfield</t>
  </si>
  <si>
    <t>03115500</t>
  </si>
  <si>
    <t>Little Muskingum River at Fay</t>
  </si>
  <si>
    <t>03115510</t>
  </si>
  <si>
    <t>Moss Run near Wingott</t>
  </si>
  <si>
    <t>03115600</t>
  </si>
  <si>
    <t>Barns Run near Summerfield</t>
  </si>
  <si>
    <t>03115710</t>
  </si>
  <si>
    <t>Buffalo Run Tributary near Dexter City</t>
  </si>
  <si>
    <t>03150600</t>
  </si>
  <si>
    <t>Tupper Creek at Devola</t>
  </si>
  <si>
    <t>03151400</t>
  </si>
  <si>
    <t>Little Kanawha River near Wildcat</t>
  </si>
  <si>
    <t>03151500</t>
  </si>
  <si>
    <t>Little Kanawha River near Burnsville</t>
  </si>
  <si>
    <t>03152000</t>
  </si>
  <si>
    <t>Little Kanawha River at Glenville</t>
  </si>
  <si>
    <t>03152200</t>
  </si>
  <si>
    <t>Buck Run near Leopold</t>
  </si>
  <si>
    <t>03152500</t>
  </si>
  <si>
    <t>Leading Creek near Glenville</t>
  </si>
  <si>
    <t>03153000</t>
  </si>
  <si>
    <t>Steer Creek near Grantsville</t>
  </si>
  <si>
    <t>03153500</t>
  </si>
  <si>
    <t>Little Kanawha River at Grantsville</t>
  </si>
  <si>
    <t>03154000</t>
  </si>
  <si>
    <t>W. Fk. Little Kanawha River at Rocksdale</t>
  </si>
  <si>
    <t>03154250</t>
  </si>
  <si>
    <t>Tanner Run at Spencer</t>
  </si>
  <si>
    <t>03154500</t>
  </si>
  <si>
    <t>Reedy Creek near Reedy</t>
  </si>
  <si>
    <t>03155000</t>
  </si>
  <si>
    <t>Little Kanawha River at Palestine</t>
  </si>
  <si>
    <t>03155200</t>
  </si>
  <si>
    <t>South Fork Hughes River at Macfarlan</t>
  </si>
  <si>
    <t>03155450</t>
  </si>
  <si>
    <t>Big Island Run near Elizabeth</t>
  </si>
  <si>
    <t>03155500</t>
  </si>
  <si>
    <t>Hughes River at Cisco</t>
  </si>
  <si>
    <t>03155525</t>
  </si>
  <si>
    <t>Goose Creek near Petroleum</t>
  </si>
  <si>
    <t>03159540</t>
  </si>
  <si>
    <t>Shade River near Chester</t>
  </si>
  <si>
    <t>03159700</t>
  </si>
  <si>
    <t>Grasslick Run near Ripley</t>
  </si>
  <si>
    <t>03171500</t>
  </si>
  <si>
    <t>New River at Eggleston</t>
  </si>
  <si>
    <t>03173000</t>
  </si>
  <si>
    <t>Walker Creek at Bane</t>
  </si>
  <si>
    <t>03175500</t>
  </si>
  <si>
    <t>Wolf Creek near Narrows</t>
  </si>
  <si>
    <t>03176500</t>
  </si>
  <si>
    <t>New River at Glen Lyn</t>
  </si>
  <si>
    <t>03177000</t>
  </si>
  <si>
    <t>Rich Creek near Peterstown</t>
  </si>
  <si>
    <t>03177100</t>
  </si>
  <si>
    <t>Payne Branch near Oakvale</t>
  </si>
  <si>
    <t>03177500</t>
  </si>
  <si>
    <t>Indian Creek at Indian Mills</t>
  </si>
  <si>
    <t>03177700</t>
  </si>
  <si>
    <t>Bluestone River at Bluefield</t>
  </si>
  <si>
    <t>03178500</t>
  </si>
  <si>
    <t>Camp Creek near Camp Creek</t>
  </si>
  <si>
    <t>03179000</t>
  </si>
  <si>
    <t>Bluestone River near Pipestem</t>
  </si>
  <si>
    <t>03179500</t>
  </si>
  <si>
    <t>Bluestone River at Lilly</t>
  </si>
  <si>
    <t>03180000</t>
  </si>
  <si>
    <t>New River at Bluestone Dam</t>
  </si>
  <si>
    <t>03180350</t>
  </si>
  <si>
    <t>W. Fk. Greenbrier River Trib. at Durbin</t>
  </si>
  <si>
    <t>03180500</t>
  </si>
  <si>
    <t>Greenbrier River at Durbin</t>
  </si>
  <si>
    <t>03180530</t>
  </si>
  <si>
    <t>Brush Run near Bartow</t>
  </si>
  <si>
    <t>03180680</t>
  </si>
  <si>
    <t>Cooper Run near Green Bank</t>
  </si>
  <si>
    <t>03181900</t>
  </si>
  <si>
    <t>Mack Butterball Hollow near Huntersville</t>
  </si>
  <si>
    <t>03182000</t>
  </si>
  <si>
    <t>Knapp Creek at Marlinton</t>
  </si>
  <si>
    <t>03182500</t>
  </si>
  <si>
    <t>Greenbrier River at Buckeye</t>
  </si>
  <si>
    <t>03182700</t>
  </si>
  <si>
    <t>Anthony Creek near Anthony</t>
  </si>
  <si>
    <t>03183000</t>
  </si>
  <si>
    <t>Second Creek near Second Creek</t>
  </si>
  <si>
    <t>03183500</t>
  </si>
  <si>
    <t>Greenbrier River at Alderson</t>
  </si>
  <si>
    <t>03183550</t>
  </si>
  <si>
    <t>Griffith Creek near Alderson</t>
  </si>
  <si>
    <t>03183570</t>
  </si>
  <si>
    <t>Buggar Lick at Pence Springs</t>
  </si>
  <si>
    <t>03184000</t>
  </si>
  <si>
    <t>Greenbrier River at Hilldale</t>
  </si>
  <si>
    <t>03184200</t>
  </si>
  <si>
    <t>Big Creek near Bellepoint</t>
  </si>
  <si>
    <t>03184500</t>
  </si>
  <si>
    <t>New River at Hinton</t>
  </si>
  <si>
    <t>03185000</t>
  </si>
  <si>
    <t>Piney Creek at Raleigh</t>
  </si>
  <si>
    <t>03185020</t>
  </si>
  <si>
    <t>Little Beaver Cr. Trib. near Shady Springs</t>
  </si>
  <si>
    <t>03185500</t>
  </si>
  <si>
    <t>New River at Caperton</t>
  </si>
  <si>
    <t>03186000</t>
  </si>
  <si>
    <t>New River at Fayette</t>
  </si>
  <si>
    <t>03186500</t>
  </si>
  <si>
    <t>Williams River at Dyer</t>
  </si>
  <si>
    <t>03187000</t>
  </si>
  <si>
    <t>Gauley River at Camden on Gauley</t>
  </si>
  <si>
    <t>03187300</t>
  </si>
  <si>
    <t>North Fk. Cranberry River near Hillsboro</t>
  </si>
  <si>
    <t>03187500</t>
  </si>
  <si>
    <t>Cranberry River near Richwood</t>
  </si>
  <si>
    <t>03189000</t>
  </si>
  <si>
    <t>Cherry River at Fenwick</t>
  </si>
  <si>
    <t>03189100</t>
  </si>
  <si>
    <t>Gauley River near Craigsville</t>
  </si>
  <si>
    <t>03189500</t>
  </si>
  <si>
    <t>Gauley River near Summersville</t>
  </si>
  <si>
    <t>03189650</t>
  </si>
  <si>
    <t>Collison Creek near Nallen</t>
  </si>
  <si>
    <t>03190000</t>
  </si>
  <si>
    <t>Meadow River at Nallen</t>
  </si>
  <si>
    <t>03190100</t>
  </si>
  <si>
    <t>Anglins Creek near Nallen</t>
  </si>
  <si>
    <t>03190400</t>
  </si>
  <si>
    <t>Meadow River near Mount Lookout</t>
  </si>
  <si>
    <t>03190500</t>
  </si>
  <si>
    <t>Meadow Creek near Summersville</t>
  </si>
  <si>
    <t>03191400</t>
  </si>
  <si>
    <t>Laurel Creek near Summersville</t>
  </si>
  <si>
    <t>03191500</t>
  </si>
  <si>
    <t>Peters Creek near Lockwood</t>
  </si>
  <si>
    <t>03192000</t>
  </si>
  <si>
    <t>Gauley River above Belva</t>
  </si>
  <si>
    <t>03192500</t>
  </si>
  <si>
    <t>Gauley River at Belva</t>
  </si>
  <si>
    <t>03193000</t>
  </si>
  <si>
    <t>Kanawha River at Kanawha Falls</t>
  </si>
  <si>
    <t>03193725</t>
  </si>
  <si>
    <t>Little Fork at Mossy</t>
  </si>
  <si>
    <t>03193830</t>
  </si>
  <si>
    <t>Gilmer Run near Marlinton</t>
  </si>
  <si>
    <t>03194700</t>
  </si>
  <si>
    <t>Elk River below Webster Springs</t>
  </si>
  <si>
    <t>03195000</t>
  </si>
  <si>
    <t>Elk River at Centralia</t>
  </si>
  <si>
    <t>03195100</t>
  </si>
  <si>
    <t>Right Fork Holly River at Guardian</t>
  </si>
  <si>
    <t>03195250</t>
  </si>
  <si>
    <t>Left Fork Holly River near Replete</t>
  </si>
  <si>
    <t>03195500</t>
  </si>
  <si>
    <t>Elk River at Sutton</t>
  </si>
  <si>
    <t>03195600</t>
  </si>
  <si>
    <t>Granny Creek at Sutton</t>
  </si>
  <si>
    <t>03197000</t>
  </si>
  <si>
    <t>Elk River at Queen Shoals</t>
  </si>
  <si>
    <t>03197150</t>
  </si>
  <si>
    <t>Ashleycamp Run near Left Hand</t>
  </si>
  <si>
    <t>03197900</t>
  </si>
  <si>
    <t>Elk Twomile Creek Trib. near Charleston</t>
  </si>
  <si>
    <t>03198350</t>
  </si>
  <si>
    <t>Clear Fork at Whitesville</t>
  </si>
  <si>
    <t>03198450</t>
  </si>
  <si>
    <t>Drawdy Creek near Peytona</t>
  </si>
  <si>
    <t>03198500</t>
  </si>
  <si>
    <t>Big Coal River at Ashford</t>
  </si>
  <si>
    <t>03198780</t>
  </si>
  <si>
    <t>Hunters Branch near Madison</t>
  </si>
  <si>
    <t>03198800</t>
  </si>
  <si>
    <t>Low Gap Creek near Madison</t>
  </si>
  <si>
    <t>03199000</t>
  </si>
  <si>
    <t>Little Coal River at Danville</t>
  </si>
  <si>
    <t>03199300</t>
  </si>
  <si>
    <t>Rock Creek near Danville</t>
  </si>
  <si>
    <t>03199400</t>
  </si>
  <si>
    <t>Little Coal River at Julian</t>
  </si>
  <si>
    <t>03200500</t>
  </si>
  <si>
    <t>Coal River at Tornado</t>
  </si>
  <si>
    <t>03200600</t>
  </si>
  <si>
    <t>Little Scary Creek near Nitro</t>
  </si>
  <si>
    <t>03201000</t>
  </si>
  <si>
    <t>Pocatalico River at Sissonville</t>
  </si>
  <si>
    <t>03201405</t>
  </si>
  <si>
    <t>Hurricane Creek at Hurricane</t>
  </si>
  <si>
    <t>03201410</t>
  </si>
  <si>
    <t>Poplar Fork at Teays</t>
  </si>
  <si>
    <t>03201420</t>
  </si>
  <si>
    <t>Long Branch near Teays</t>
  </si>
  <si>
    <t>03201440</t>
  </si>
  <si>
    <t>Sixteenmile Creek near Pliny</t>
  </si>
  <si>
    <t>03201480</t>
  </si>
  <si>
    <t>Threemile Creek Trib. near Point Pleasant</t>
  </si>
  <si>
    <t>03202000</t>
  </si>
  <si>
    <t>Raccoon Creek at Adamsville</t>
  </si>
  <si>
    <t>03202245</t>
  </si>
  <si>
    <t>Marsh Fork at Maben</t>
  </si>
  <si>
    <t>03202400</t>
  </si>
  <si>
    <t>Guyandotte River near Baileysville</t>
  </si>
  <si>
    <t>03202480</t>
  </si>
  <si>
    <t>Brier Creek at Fanrock</t>
  </si>
  <si>
    <t>03202750</t>
  </si>
  <si>
    <t>Clear Fork at Clear Fork</t>
  </si>
  <si>
    <t>03203000</t>
  </si>
  <si>
    <t>Guyandotte River at Man</t>
  </si>
  <si>
    <t>03203600</t>
  </si>
  <si>
    <t>Guyandotte River at Logan</t>
  </si>
  <si>
    <t>03204000</t>
  </si>
  <si>
    <t>Guyandotte River at Branchland</t>
  </si>
  <si>
    <t>03204500</t>
  </si>
  <si>
    <t>Mud River near Milton</t>
  </si>
  <si>
    <t>03205995</t>
  </si>
  <si>
    <t>Sandusky Creek near Burlington</t>
  </si>
  <si>
    <t>03206450</t>
  </si>
  <si>
    <t>Fourpole Creek near Huntington</t>
  </si>
  <si>
    <t>03206600</t>
  </si>
  <si>
    <t>East Fork Twelvepole Creek near Dunlow</t>
  </si>
  <si>
    <t>03206800</t>
  </si>
  <si>
    <t>E. Fk. Twelvepole Creek near East Lynn</t>
  </si>
  <si>
    <t>03207000</t>
  </si>
  <si>
    <t>Twelvepole Creek at Wayne</t>
  </si>
  <si>
    <t>03207020</t>
  </si>
  <si>
    <t>Twelvepole Creek below Wayne</t>
  </si>
  <si>
    <t>03207400</t>
  </si>
  <si>
    <t>Prater Creek at Vasant</t>
  </si>
  <si>
    <t>03207500</t>
  </si>
  <si>
    <t>Levisa Fork near Grundy</t>
  </si>
  <si>
    <t>03207800</t>
  </si>
  <si>
    <t>Levisa Fork at Big Rock</t>
  </si>
  <si>
    <t>03207962</t>
  </si>
  <si>
    <t>Dicks Fork at Phyllis</t>
  </si>
  <si>
    <t>03208000</t>
  </si>
  <si>
    <t>Levisa Fork below Fishtrap Dam</t>
  </si>
  <si>
    <t>03208500</t>
  </si>
  <si>
    <t>Russel Fork at Haysi</t>
  </si>
  <si>
    <t>03208950</t>
  </si>
  <si>
    <t>Cranes Nest River near Clintwood</t>
  </si>
  <si>
    <t>03209000</t>
  </si>
  <si>
    <t>Pond R. blw. Flannagan Dam near Haysi</t>
  </si>
  <si>
    <t>03209575</t>
  </si>
  <si>
    <t>Bill D. Branch near Kite</t>
  </si>
  <si>
    <t>03210000</t>
  </si>
  <si>
    <t>Johns Crek near Meta</t>
  </si>
  <si>
    <t>03211500</t>
  </si>
  <si>
    <t>Johns Creek near Van Lear</t>
  </si>
  <si>
    <t>03212000</t>
  </si>
  <si>
    <t>Paint Creek at Staffordsville</t>
  </si>
  <si>
    <t>03212750</t>
  </si>
  <si>
    <t>Tug Fork at Welch</t>
  </si>
  <si>
    <t>03212980</t>
  </si>
  <si>
    <t>Dry Fork at Beartown</t>
  </si>
  <si>
    <t>03213000</t>
  </si>
  <si>
    <t>Tug Fork at Litwar</t>
  </si>
  <si>
    <t>03213500</t>
  </si>
  <si>
    <t>Panther Creek near Panther</t>
  </si>
  <si>
    <t>03213700</t>
  </si>
  <si>
    <t>Tug Fork at Williamson</t>
  </si>
  <si>
    <t>03214000</t>
  </si>
  <si>
    <t>Tug Fork near Kermit</t>
  </si>
  <si>
    <t>03214500</t>
  </si>
  <si>
    <t>Tug Fork at Kermit</t>
  </si>
  <si>
    <t>03214900</t>
  </si>
  <si>
    <t>Tug Fork at Glenhayes</t>
  </si>
  <si>
    <t>03215500</t>
  </si>
  <si>
    <t>Blaine Creek at Yatesville</t>
  </si>
  <si>
    <t>03216500</t>
  </si>
  <si>
    <t>Little Sandy River at Grayson</t>
  </si>
  <si>
    <t>03216540</t>
  </si>
  <si>
    <t>E. Fk. Little Sandy River near Fallsburg</t>
  </si>
  <si>
    <t>03216563</t>
  </si>
  <si>
    <t>Mile Branch near Rush</t>
  </si>
  <si>
    <t>Grassland (G), in percent</t>
  </si>
  <si>
    <t>Constant of channel maintenance (CM), in square miles per mile (1/SD)</t>
  </si>
  <si>
    <t>Ruggedness number (RN), in feet per mile (SDxBR)</t>
  </si>
  <si>
    <t>Slope ratio (SR), dimensionless (CS/BS)</t>
  </si>
  <si>
    <t>January minimum temperature (JANMIN), in degrees Fahrenheit</t>
  </si>
  <si>
    <t>Shape factor (SF), dimensionless (VL/BW)</t>
  </si>
  <si>
    <r>
      <t>Compactness ratio (CR), dimensionless (BP/2(πxDA)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</t>
    </r>
  </si>
  <si>
    <r>
      <t>Elongation ratio (ER), dimensionless (1.13(1/SF)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</si>
</sst>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10]0.00;[&gt;=100]#,###;#.0"/>
    <numFmt numFmtId="169" formatCode="0.000000"/>
    <numFmt numFmtId="170" formatCode="[&lt;10]0.0000000;[&gt;=100]#,###.000000;#.000000"/>
    <numFmt numFmtId="171" formatCode="[&lt;10]0.000000;[&gt;=100]#,###.00000;#.00000"/>
    <numFmt numFmtId="172" formatCode="0.00000000"/>
    <numFmt numFmtId="173" formatCode="0.0000"/>
  </numFmts>
  <fonts count="4">
    <font>
      <sz val="10"/>
      <name val="Arial"/>
      <family val="0"/>
    </font>
    <font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/>
    </xf>
    <xf numFmtId="169" fontId="0" fillId="0" borderId="0" xfId="0" applyNumberFormat="1" applyFill="1" applyBorder="1" applyAlignment="1">
      <alignment wrapText="1"/>
    </xf>
    <xf numFmtId="168" fontId="0" fillId="0" borderId="0" xfId="0" applyNumberFormat="1" applyFill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/>
    </xf>
    <xf numFmtId="0" fontId="1" fillId="0" borderId="0" xfId="0" applyFont="1" applyBorder="1" applyAlignment="1" quotePrefix="1">
      <alignment horizontal="left" vertical="center" wrapText="1"/>
    </xf>
    <xf numFmtId="49" fontId="0" fillId="0" borderId="0" xfId="0" applyNumberFormat="1" applyFont="1" applyBorder="1" applyAlignment="1" quotePrefix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92"/>
  <sheetViews>
    <sheetView tabSelected="1" view="pageBreakPreview" zoomScaleSheetLayoutView="100" workbookViewId="0" topLeftCell="A1">
      <pane ySplit="2" topLeftCell="BM3" activePane="bottomLeft" state="frozen"/>
      <selection pane="topLeft" activeCell="AI1" sqref="AI1"/>
      <selection pane="bottomLeft" activeCell="A1" sqref="A1:N1"/>
    </sheetView>
  </sheetViews>
  <sheetFormatPr defaultColWidth="9.140625" defaultRowHeight="12.75"/>
  <cols>
    <col min="1" max="1" width="12.28125" style="1" customWidth="1"/>
    <col min="2" max="2" width="11.7109375" style="1" customWidth="1"/>
    <col min="3" max="3" width="45.00390625" style="1" customWidth="1"/>
    <col min="4" max="4" width="11.28125" style="1" customWidth="1"/>
    <col min="5" max="5" width="13.00390625" style="1" customWidth="1"/>
    <col min="6" max="6" width="13.57421875" style="1" customWidth="1"/>
    <col min="7" max="7" width="12.28125" style="1" customWidth="1"/>
    <col min="8" max="8" width="11.57421875" style="1" customWidth="1"/>
    <col min="9" max="9" width="12.28125" style="1" customWidth="1"/>
    <col min="10" max="10" width="14.8515625" style="1" customWidth="1"/>
    <col min="11" max="11" width="10.28125" style="1" customWidth="1"/>
    <col min="12" max="12" width="10.8515625" style="1" customWidth="1"/>
    <col min="13" max="13" width="10.28125" style="1" customWidth="1"/>
    <col min="14" max="14" width="9.140625" style="2" customWidth="1"/>
    <col min="15" max="15" width="12.421875" style="1" customWidth="1"/>
    <col min="16" max="16" width="14.00390625" style="1" customWidth="1"/>
    <col min="17" max="17" width="13.421875" style="1" customWidth="1"/>
    <col min="18" max="18" width="14.421875" style="1" customWidth="1"/>
    <col min="19" max="19" width="14.140625" style="1" customWidth="1"/>
    <col min="20" max="20" width="10.140625" style="1" customWidth="1"/>
    <col min="21" max="21" width="10.7109375" style="1" customWidth="1"/>
    <col min="22" max="22" width="10.421875" style="1" customWidth="1"/>
    <col min="23" max="23" width="10.7109375" style="1" customWidth="1"/>
    <col min="24" max="24" width="10.28125" style="1" customWidth="1"/>
    <col min="25" max="25" width="11.00390625" style="1" customWidth="1"/>
    <col min="26" max="26" width="11.421875" style="1" customWidth="1"/>
    <col min="27" max="27" width="10.7109375" style="1" customWidth="1"/>
    <col min="28" max="28" width="11.421875" style="1" customWidth="1"/>
    <col min="29" max="29" width="11.00390625" style="1" customWidth="1"/>
    <col min="30" max="30" width="10.8515625" style="1" customWidth="1"/>
    <col min="31" max="31" width="12.28125" style="1" customWidth="1"/>
    <col min="32" max="32" width="13.140625" style="1" customWidth="1"/>
    <col min="33" max="33" width="16.421875" style="1" customWidth="1"/>
    <col min="34" max="34" width="16.140625" style="1" customWidth="1"/>
    <col min="35" max="35" width="11.00390625" style="1" customWidth="1"/>
    <col min="36" max="36" width="14.140625" style="1" customWidth="1"/>
    <col min="37" max="37" width="11.140625" style="2" customWidth="1"/>
    <col min="38" max="38" width="13.00390625" style="2" customWidth="1"/>
    <col min="39" max="39" width="15.57421875" style="2" customWidth="1"/>
    <col min="40" max="40" width="14.57421875" style="2" customWidth="1"/>
    <col min="41" max="41" width="10.421875" style="1" customWidth="1"/>
    <col min="42" max="42" width="10.140625" style="1" customWidth="1"/>
    <col min="43" max="43" width="10.28125" style="1" customWidth="1"/>
    <col min="44" max="16384" width="9.140625" style="1" customWidth="1"/>
  </cols>
  <sheetData>
    <row r="1" spans="1:14" ht="31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44" s="3" customFormat="1" ht="102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8" t="s">
        <v>19</v>
      </c>
      <c r="T2" s="23" t="s">
        <v>629</v>
      </c>
      <c r="U2" s="5" t="s">
        <v>20</v>
      </c>
      <c r="V2" s="5" t="s">
        <v>21</v>
      </c>
      <c r="W2" s="8" t="s">
        <v>625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630</v>
      </c>
      <c r="AF2" s="8" t="s">
        <v>632</v>
      </c>
      <c r="AG2" s="5" t="s">
        <v>29</v>
      </c>
      <c r="AH2" s="23" t="s">
        <v>631</v>
      </c>
      <c r="AI2" s="5" t="s">
        <v>30</v>
      </c>
      <c r="AJ2" s="5" t="s">
        <v>31</v>
      </c>
      <c r="AK2" s="5" t="s">
        <v>32</v>
      </c>
      <c r="AL2" s="5" t="s">
        <v>626</v>
      </c>
      <c r="AM2" s="5" t="s">
        <v>33</v>
      </c>
      <c r="AN2" s="5" t="s">
        <v>627</v>
      </c>
      <c r="AO2" s="5" t="s">
        <v>628</v>
      </c>
      <c r="AP2" s="5"/>
      <c r="AQ2" s="5"/>
      <c r="AR2" s="6"/>
    </row>
    <row r="3" spans="1:80" ht="12.75">
      <c r="A3" s="1">
        <v>1</v>
      </c>
      <c r="B3" s="9" t="s">
        <v>34</v>
      </c>
      <c r="C3" s="1" t="s">
        <v>35</v>
      </c>
      <c r="D3" s="10">
        <v>73.1</v>
      </c>
      <c r="E3" s="11">
        <v>39.30188889</v>
      </c>
      <c r="F3" s="11">
        <v>-79.30688889</v>
      </c>
      <c r="G3" s="10">
        <v>41.5482184998</v>
      </c>
      <c r="H3" s="10">
        <v>226.7567850259</v>
      </c>
      <c r="I3" s="10">
        <v>1207.1</v>
      </c>
      <c r="J3" s="10">
        <v>51.1619682312011</v>
      </c>
      <c r="K3" s="10">
        <v>17.73920961255</v>
      </c>
      <c r="L3" s="10">
        <v>12.52598132154</v>
      </c>
      <c r="M3" s="10">
        <v>23.041826218374066</v>
      </c>
      <c r="N3" s="12">
        <v>87.85305611815</v>
      </c>
      <c r="O3" s="10">
        <v>2880.57752</v>
      </c>
      <c r="P3" s="13">
        <v>39.2601585</v>
      </c>
      <c r="Q3" s="13">
        <v>-79.3938904</v>
      </c>
      <c r="R3" s="10">
        <v>2.6024263569999997</v>
      </c>
      <c r="S3" s="10">
        <v>52.93242615</v>
      </c>
      <c r="T3" s="10">
        <v>20.514540540200002</v>
      </c>
      <c r="U3" s="10">
        <v>72.14517947851</v>
      </c>
      <c r="V3" s="10">
        <v>77.85</v>
      </c>
      <c r="W3" s="10">
        <v>13.27</v>
      </c>
      <c r="X3" s="10">
        <v>3.85</v>
      </c>
      <c r="Y3" s="10">
        <v>3.21</v>
      </c>
      <c r="Z3" s="10">
        <v>0.94</v>
      </c>
      <c r="AA3" s="10">
        <v>0.45</v>
      </c>
      <c r="AB3" s="10">
        <v>0.46</v>
      </c>
      <c r="AC3" s="10">
        <v>2.16</v>
      </c>
      <c r="AD3" s="10">
        <f aca="true" t="shared" si="0" ref="AD3:AD66">D3/L3</f>
        <v>5.835870110575317</v>
      </c>
      <c r="AE3" s="10">
        <f aca="true" t="shared" si="1" ref="AE3:AE66">L3/AD3</f>
        <v>2.146377675342941</v>
      </c>
      <c r="AF3" s="10">
        <f aca="true" t="shared" si="2" ref="AF3:AF66">1.13*(POWER(1/AE3,0.5))</f>
        <v>0.7713036245148547</v>
      </c>
      <c r="AG3" s="10">
        <f aca="true" t="shared" si="3" ref="AG3:AG66">0.785*AE3</f>
        <v>1.6849064751442087</v>
      </c>
      <c r="AH3" s="10">
        <f aca="true" t="shared" si="4" ref="AH3:AH34">G3/2*(POWER((3.141593*D3),0.5))</f>
        <v>314.8154660810581</v>
      </c>
      <c r="AI3" s="10">
        <f aca="true" t="shared" si="5" ref="AI3:AI66">I3/G3</f>
        <v>29.05299056338145</v>
      </c>
      <c r="AJ3" s="10">
        <f aca="true" t="shared" si="6" ref="AJ3:AJ66">K3/L3</f>
        <v>1.4161932033257305</v>
      </c>
      <c r="AK3" s="12">
        <f aca="true" t="shared" si="7" ref="AK3:AK16">N3/D3</f>
        <v>1.201820193134747</v>
      </c>
      <c r="AL3" s="12">
        <f aca="true" t="shared" si="8" ref="AL3:AL16">1/AK3</f>
        <v>0.8320712247242803</v>
      </c>
      <c r="AM3" s="12">
        <f aca="true" t="shared" si="9" ref="AM3:AM66">K3/POWER(M3,0.5)</f>
        <v>3.695522213186637</v>
      </c>
      <c r="AN3" s="12">
        <f aca="true" t="shared" si="10" ref="AN3:AN16">AK3*I3</f>
        <v>1450.717155132953</v>
      </c>
      <c r="AO3" s="10">
        <f aca="true" t="shared" si="11" ref="AO3:AO66">M3/H3</f>
        <v>0.1016147155894023</v>
      </c>
      <c r="AQ3" s="10"/>
      <c r="AR3" s="11"/>
      <c r="AS3" s="11"/>
      <c r="AT3" s="10"/>
      <c r="AU3" s="10"/>
      <c r="AV3" s="10"/>
      <c r="AW3" s="10"/>
      <c r="AX3" s="10"/>
      <c r="AY3" s="10"/>
      <c r="AZ3" s="10"/>
      <c r="BA3" s="10"/>
      <c r="BB3" s="10"/>
      <c r="BC3" s="13"/>
      <c r="BD3" s="13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ht="12.75">
      <c r="A4" s="1">
        <v>2</v>
      </c>
      <c r="B4" s="9" t="s">
        <v>36</v>
      </c>
      <c r="C4" s="1" t="s">
        <v>37</v>
      </c>
      <c r="D4" s="10">
        <v>42.6</v>
      </c>
      <c r="E4" s="11">
        <v>39.36676569</v>
      </c>
      <c r="F4" s="11">
        <v>-79.17892449</v>
      </c>
      <c r="G4" s="10">
        <v>42.2626401873</v>
      </c>
      <c r="H4" s="10">
        <v>196.1288345944</v>
      </c>
      <c r="I4" s="10">
        <v>1667.9</v>
      </c>
      <c r="J4" s="10">
        <v>71.8685102462768</v>
      </c>
      <c r="K4" s="10">
        <v>19.09598545239</v>
      </c>
      <c r="L4" s="10">
        <v>14.29898847583</v>
      </c>
      <c r="M4" s="10">
        <v>48.87652566638704</v>
      </c>
      <c r="N4" s="12">
        <v>47.14944350472</v>
      </c>
      <c r="O4" s="10">
        <v>2667.32292</v>
      </c>
      <c r="P4" s="13">
        <v>39.2968559</v>
      </c>
      <c r="Q4" s="13">
        <v>-79.1902313</v>
      </c>
      <c r="R4" s="10">
        <v>2.563377778</v>
      </c>
      <c r="S4" s="10">
        <v>44.8659646</v>
      </c>
      <c r="T4" s="10">
        <v>19.9209615386</v>
      </c>
      <c r="U4" s="10">
        <v>70.33605747041</v>
      </c>
      <c r="V4" s="10">
        <v>75.79</v>
      </c>
      <c r="W4" s="10">
        <v>16.34</v>
      </c>
      <c r="X4" s="10">
        <v>2.57</v>
      </c>
      <c r="Y4" s="10">
        <v>4.33</v>
      </c>
      <c r="Z4" s="10">
        <v>0.76</v>
      </c>
      <c r="AA4" s="10">
        <v>0.11</v>
      </c>
      <c r="AB4" s="10">
        <v>0.1</v>
      </c>
      <c r="AC4" s="10">
        <v>2.56</v>
      </c>
      <c r="AD4" s="10">
        <f t="shared" si="0"/>
        <v>2.979231717824518</v>
      </c>
      <c r="AE4" s="10">
        <f t="shared" si="1"/>
        <v>4.799555667415943</v>
      </c>
      <c r="AF4" s="10">
        <f t="shared" si="2"/>
        <v>0.5157959489685072</v>
      </c>
      <c r="AG4" s="10">
        <f t="shared" si="3"/>
        <v>3.767651198921515</v>
      </c>
      <c r="AH4" s="10">
        <f t="shared" si="4"/>
        <v>244.4592013201525</v>
      </c>
      <c r="AI4" s="10">
        <f t="shared" si="5"/>
        <v>39.46511606014636</v>
      </c>
      <c r="AJ4" s="10">
        <f t="shared" si="6"/>
        <v>1.3354780643867574</v>
      </c>
      <c r="AK4" s="12">
        <f t="shared" si="7"/>
        <v>1.1067944484676056</v>
      </c>
      <c r="AL4" s="12">
        <f t="shared" si="8"/>
        <v>0.9035101335975564</v>
      </c>
      <c r="AM4" s="12">
        <f t="shared" si="9"/>
        <v>2.73144155094669</v>
      </c>
      <c r="AN4" s="12">
        <f t="shared" si="10"/>
        <v>1846.0224605991193</v>
      </c>
      <c r="AO4" s="10">
        <f t="shared" si="11"/>
        <v>0.24920622083675298</v>
      </c>
      <c r="AQ4" s="10"/>
      <c r="AR4" s="11"/>
      <c r="AS4" s="11"/>
      <c r="AT4" s="10"/>
      <c r="AU4" s="10"/>
      <c r="AV4" s="10"/>
      <c r="AW4" s="10"/>
      <c r="AX4" s="10"/>
      <c r="AY4" s="10"/>
      <c r="AZ4" s="10"/>
      <c r="BA4" s="10"/>
      <c r="BB4" s="10"/>
      <c r="BC4" s="13"/>
      <c r="BD4" s="13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ht="12.75">
      <c r="A5" s="1">
        <v>3</v>
      </c>
      <c r="B5" s="9" t="s">
        <v>38</v>
      </c>
      <c r="C5" s="1" t="s">
        <v>39</v>
      </c>
      <c r="D5" s="10">
        <v>225</v>
      </c>
      <c r="E5" s="11">
        <v>39.39388889</v>
      </c>
      <c r="F5" s="11">
        <v>-79.1816944</v>
      </c>
      <c r="G5" s="10">
        <v>119.05</v>
      </c>
      <c r="H5" s="10">
        <v>209.91</v>
      </c>
      <c r="I5" s="10">
        <v>2562.8</v>
      </c>
      <c r="J5" s="10">
        <v>56.24</v>
      </c>
      <c r="K5" s="10">
        <v>37.34</v>
      </c>
      <c r="L5" s="10">
        <v>24.94454984528</v>
      </c>
      <c r="M5" s="10">
        <v>55.63156403526924</v>
      </c>
      <c r="N5" s="12">
        <v>251.4388560234</v>
      </c>
      <c r="O5" s="10">
        <v>2851.08</v>
      </c>
      <c r="P5" s="13">
        <v>39.271912</v>
      </c>
      <c r="Q5" s="13">
        <v>-79.296974</v>
      </c>
      <c r="R5" s="10">
        <v>2.6</v>
      </c>
      <c r="S5" s="10">
        <v>49.32</v>
      </c>
      <c r="T5" s="10">
        <v>16.58</v>
      </c>
      <c r="U5" s="10">
        <v>71.578747223</v>
      </c>
      <c r="V5" s="10">
        <v>78.91</v>
      </c>
      <c r="W5" s="10">
        <v>11.2</v>
      </c>
      <c r="X5" s="10">
        <v>4.1</v>
      </c>
      <c r="Y5" s="10">
        <v>3.1</v>
      </c>
      <c r="Z5" s="10">
        <v>0.83</v>
      </c>
      <c r="AA5" s="10">
        <v>1.62</v>
      </c>
      <c r="AB5" s="10">
        <v>0.27</v>
      </c>
      <c r="AC5" s="10">
        <v>2.05</v>
      </c>
      <c r="AD5" s="10">
        <f t="shared" si="0"/>
        <v>9.020006430084944</v>
      </c>
      <c r="AE5" s="10">
        <f t="shared" si="1"/>
        <v>2.765469186594038</v>
      </c>
      <c r="AF5" s="10">
        <f t="shared" si="2"/>
        <v>0.679507151066399</v>
      </c>
      <c r="AG5" s="10">
        <f t="shared" si="3"/>
        <v>2.17089331147632</v>
      </c>
      <c r="AH5" s="10">
        <f t="shared" si="4"/>
        <v>1582.5798193794653</v>
      </c>
      <c r="AI5" s="10">
        <f t="shared" si="5"/>
        <v>21.52708945821084</v>
      </c>
      <c r="AJ5" s="10">
        <f t="shared" si="6"/>
        <v>1.4969201782194304</v>
      </c>
      <c r="AK5" s="12">
        <f t="shared" si="7"/>
        <v>1.1175060267706667</v>
      </c>
      <c r="AL5" s="12">
        <f t="shared" si="8"/>
        <v>0.8948497601303933</v>
      </c>
      <c r="AM5" s="12">
        <f t="shared" si="9"/>
        <v>5.006263201261625</v>
      </c>
      <c r="AN5" s="12">
        <f t="shared" si="10"/>
        <v>2863.944445407865</v>
      </c>
      <c r="AO5" s="10">
        <f t="shared" si="11"/>
        <v>0.26502579217411865</v>
      </c>
      <c r="AQ5" s="10"/>
      <c r="AR5" s="11"/>
      <c r="AS5" s="11"/>
      <c r="AT5" s="10"/>
      <c r="AU5" s="10"/>
      <c r="AV5" s="10"/>
      <c r="AW5" s="10"/>
      <c r="AX5" s="10"/>
      <c r="AY5" s="10"/>
      <c r="AZ5" s="10"/>
      <c r="BA5" s="10"/>
      <c r="BB5" s="10"/>
      <c r="BC5" s="13"/>
      <c r="BD5" s="13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1:80" ht="12.75">
      <c r="A6" s="1">
        <v>4</v>
      </c>
      <c r="B6" s="9" t="s">
        <v>40</v>
      </c>
      <c r="C6" s="1" t="s">
        <v>41</v>
      </c>
      <c r="D6" s="10">
        <v>287</v>
      </c>
      <c r="E6" s="11">
        <v>39.48009286</v>
      </c>
      <c r="F6" s="11">
        <v>-79.06864145</v>
      </c>
      <c r="G6" s="10">
        <v>127.086835248</v>
      </c>
      <c r="H6" s="10">
        <v>235.7211944374</v>
      </c>
      <c r="I6" s="10">
        <v>3176.4</v>
      </c>
      <c r="J6" s="10">
        <v>53.160038948059</v>
      </c>
      <c r="K6" s="10">
        <v>51.85352171832</v>
      </c>
      <c r="L6" s="10">
        <v>33.3473948443</v>
      </c>
      <c r="M6" s="10">
        <v>37.127442298968816</v>
      </c>
      <c r="N6" s="12">
        <v>322.4728740784</v>
      </c>
      <c r="O6" s="10">
        <v>2542.671356815</v>
      </c>
      <c r="P6" s="13">
        <v>39.3051796</v>
      </c>
      <c r="Q6" s="13">
        <v>-79.2619858</v>
      </c>
      <c r="R6" s="10">
        <v>2.553775934</v>
      </c>
      <c r="S6" s="10">
        <v>48.21231273</v>
      </c>
      <c r="T6" s="10">
        <v>19.961374999999997</v>
      </c>
      <c r="U6" s="10">
        <v>68.05639087887</v>
      </c>
      <c r="V6" s="10">
        <v>79.47</v>
      </c>
      <c r="W6" s="10">
        <v>10.26</v>
      </c>
      <c r="X6" s="10">
        <v>3.56</v>
      </c>
      <c r="Y6" s="10">
        <v>3.88</v>
      </c>
      <c r="Z6" s="10">
        <v>0.65</v>
      </c>
      <c r="AA6" s="10">
        <v>1.98</v>
      </c>
      <c r="AB6" s="10">
        <v>0.24</v>
      </c>
      <c r="AC6" s="10">
        <v>2.2</v>
      </c>
      <c r="AD6" s="10">
        <f t="shared" si="0"/>
        <v>8.606369443250717</v>
      </c>
      <c r="AE6" s="10">
        <f t="shared" si="1"/>
        <v>3.8747342958245508</v>
      </c>
      <c r="AF6" s="10">
        <f t="shared" si="2"/>
        <v>0.5740602556952729</v>
      </c>
      <c r="AG6" s="10">
        <f t="shared" si="3"/>
        <v>3.0416664222222725</v>
      </c>
      <c r="AH6" s="10">
        <f t="shared" si="4"/>
        <v>1908.0356194353558</v>
      </c>
      <c r="AI6" s="10">
        <f t="shared" si="5"/>
        <v>24.9939342167228</v>
      </c>
      <c r="AJ6" s="10">
        <f t="shared" si="6"/>
        <v>1.5549497032804414</v>
      </c>
      <c r="AK6" s="12">
        <f t="shared" si="7"/>
        <v>1.123598864384669</v>
      </c>
      <c r="AL6" s="12">
        <f t="shared" si="8"/>
        <v>0.8899973395288566</v>
      </c>
      <c r="AM6" s="12">
        <f t="shared" si="9"/>
        <v>8.510023152914831</v>
      </c>
      <c r="AN6" s="12">
        <f t="shared" si="10"/>
        <v>3568.999432831463</v>
      </c>
      <c r="AO6" s="10">
        <f t="shared" si="11"/>
        <v>0.15750574481680168</v>
      </c>
      <c r="AQ6" s="10"/>
      <c r="AR6" s="11"/>
      <c r="AS6" s="11"/>
      <c r="AT6" s="10"/>
      <c r="AU6" s="10"/>
      <c r="AV6" s="10"/>
      <c r="AW6" s="10"/>
      <c r="AX6" s="10"/>
      <c r="AY6" s="10"/>
      <c r="AZ6" s="10"/>
      <c r="BA6" s="10"/>
      <c r="BB6" s="10"/>
      <c r="BC6" s="13"/>
      <c r="BD6" s="13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12.75">
      <c r="A7" s="1">
        <v>5</v>
      </c>
      <c r="B7" s="9" t="s">
        <v>42</v>
      </c>
      <c r="C7" s="1" t="s">
        <v>43</v>
      </c>
      <c r="D7" s="10">
        <v>49.1</v>
      </c>
      <c r="E7" s="11">
        <v>39.57005556</v>
      </c>
      <c r="F7" s="11">
        <v>-79.1019444</v>
      </c>
      <c r="G7" s="10">
        <v>40.0525036092</v>
      </c>
      <c r="H7" s="10">
        <v>354.6828169134</v>
      </c>
      <c r="I7" s="10">
        <v>1409.3</v>
      </c>
      <c r="J7" s="10">
        <v>39.0379943847656</v>
      </c>
      <c r="K7" s="10">
        <v>17.93452277334</v>
      </c>
      <c r="L7" s="10">
        <v>13.48913429874</v>
      </c>
      <c r="M7" s="10">
        <v>52.19696978532089</v>
      </c>
      <c r="N7" s="12">
        <v>58.77699077514</v>
      </c>
      <c r="O7" s="10">
        <v>2290.056910583</v>
      </c>
      <c r="P7" s="13">
        <v>39.6323242</v>
      </c>
      <c r="Q7" s="13">
        <v>-79.0579529</v>
      </c>
      <c r="R7" s="10">
        <v>2.516759259</v>
      </c>
      <c r="S7" s="10">
        <v>46.24720557</v>
      </c>
      <c r="T7" s="10">
        <v>21.550142858</v>
      </c>
      <c r="U7" s="10">
        <v>69.0558066629</v>
      </c>
      <c r="V7" s="10">
        <v>81.83</v>
      </c>
      <c r="W7" s="10">
        <v>12</v>
      </c>
      <c r="X7" s="10">
        <v>0.53</v>
      </c>
      <c r="Y7" s="10">
        <v>4.35</v>
      </c>
      <c r="Z7" s="10">
        <v>0.1</v>
      </c>
      <c r="AA7" s="10">
        <v>0.17</v>
      </c>
      <c r="AB7" s="10">
        <v>1.04</v>
      </c>
      <c r="AC7" s="10">
        <v>2.44</v>
      </c>
      <c r="AD7" s="10">
        <f t="shared" si="0"/>
        <v>3.6399667252617065</v>
      </c>
      <c r="AE7" s="10">
        <f t="shared" si="1"/>
        <v>3.705840002636331</v>
      </c>
      <c r="AF7" s="10">
        <f t="shared" si="2"/>
        <v>0.5869959583271409</v>
      </c>
      <c r="AG7" s="10">
        <f t="shared" si="3"/>
        <v>2.90908440206952</v>
      </c>
      <c r="AH7" s="10">
        <f t="shared" si="4"/>
        <v>248.7226744502587</v>
      </c>
      <c r="AI7" s="10">
        <f t="shared" si="5"/>
        <v>35.1863147869809</v>
      </c>
      <c r="AJ7" s="10">
        <f t="shared" si="6"/>
        <v>1.3295532816375946</v>
      </c>
      <c r="AK7" s="12">
        <f t="shared" si="7"/>
        <v>1.197087388495723</v>
      </c>
      <c r="AL7" s="12">
        <f t="shared" si="8"/>
        <v>0.8353609014765532</v>
      </c>
      <c r="AM7" s="12">
        <f t="shared" si="9"/>
        <v>2.4823738014895973</v>
      </c>
      <c r="AN7" s="12">
        <f t="shared" si="10"/>
        <v>1687.0552566070223</v>
      </c>
      <c r="AO7" s="10">
        <f t="shared" si="11"/>
        <v>0.14716520591428986</v>
      </c>
      <c r="AQ7" s="10"/>
      <c r="AR7" s="11"/>
      <c r="AS7" s="11"/>
      <c r="AT7" s="10"/>
      <c r="AU7" s="10"/>
      <c r="AV7" s="10"/>
      <c r="AW7" s="10"/>
      <c r="AX7" s="10"/>
      <c r="AY7" s="10"/>
      <c r="AZ7" s="10"/>
      <c r="BA7" s="10"/>
      <c r="BB7" s="10"/>
      <c r="BC7" s="13"/>
      <c r="BD7" s="13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80" ht="12.75">
      <c r="A8" s="1">
        <v>6</v>
      </c>
      <c r="B8" s="9" t="s">
        <v>44</v>
      </c>
      <c r="C8" s="1" t="s">
        <v>45</v>
      </c>
      <c r="D8" s="10">
        <v>16.7</v>
      </c>
      <c r="E8" s="11">
        <v>39.50009215</v>
      </c>
      <c r="F8" s="11">
        <v>-79.15947822</v>
      </c>
      <c r="G8" s="10">
        <v>29.538304047</v>
      </c>
      <c r="H8" s="10">
        <v>324.2037702352</v>
      </c>
      <c r="I8" s="10">
        <v>1606.1</v>
      </c>
      <c r="J8" s="10">
        <v>42.5758624076843</v>
      </c>
      <c r="K8" s="10">
        <v>9.706236064456</v>
      </c>
      <c r="L8" s="10">
        <v>7.983260041994</v>
      </c>
      <c r="M8" s="10">
        <v>80.11530601909446</v>
      </c>
      <c r="N8" s="12">
        <v>18.10766666633</v>
      </c>
      <c r="O8" s="10">
        <v>2408.13656</v>
      </c>
      <c r="P8" s="13">
        <v>39.4685059</v>
      </c>
      <c r="Q8" s="13">
        <v>-79.2211075</v>
      </c>
      <c r="R8" s="10">
        <v>2.598681818</v>
      </c>
      <c r="S8" s="10">
        <v>47.44494629</v>
      </c>
      <c r="T8" s="10">
        <v>17.0974999994</v>
      </c>
      <c r="U8" s="10">
        <v>66.18405823353</v>
      </c>
      <c r="V8" s="10">
        <v>83.96</v>
      </c>
      <c r="W8" s="10">
        <v>10.05</v>
      </c>
      <c r="X8" s="10">
        <v>0.17</v>
      </c>
      <c r="Y8" s="10">
        <v>5.68</v>
      </c>
      <c r="Z8" s="10">
        <v>0.08</v>
      </c>
      <c r="AA8" s="10">
        <v>0.03</v>
      </c>
      <c r="AB8" s="10">
        <v>0.12</v>
      </c>
      <c r="AC8" s="10">
        <v>2.61</v>
      </c>
      <c r="AD8" s="10">
        <f t="shared" si="0"/>
        <v>2.091877242148409</v>
      </c>
      <c r="AE8" s="10">
        <f t="shared" si="1"/>
        <v>3.8163138262334155</v>
      </c>
      <c r="AF8" s="10">
        <f t="shared" si="2"/>
        <v>0.5784374502814481</v>
      </c>
      <c r="AG8" s="10">
        <f t="shared" si="3"/>
        <v>2.995806353593231</v>
      </c>
      <c r="AH8" s="10">
        <f t="shared" si="4"/>
        <v>106.97659161540585</v>
      </c>
      <c r="AI8" s="10">
        <f t="shared" si="5"/>
        <v>54.373466988641155</v>
      </c>
      <c r="AJ8" s="10">
        <f t="shared" si="6"/>
        <v>1.2158236125841704</v>
      </c>
      <c r="AK8" s="12">
        <f t="shared" si="7"/>
        <v>1.0842914171455091</v>
      </c>
      <c r="AL8" s="12">
        <f t="shared" si="8"/>
        <v>0.9222612889739424</v>
      </c>
      <c r="AM8" s="12">
        <f t="shared" si="9"/>
        <v>1.0844089706735867</v>
      </c>
      <c r="AN8" s="12">
        <f t="shared" si="10"/>
        <v>1741.4804450774022</v>
      </c>
      <c r="AO8" s="10">
        <f t="shared" si="11"/>
        <v>0.24711404793649758</v>
      </c>
      <c r="AQ8" s="10"/>
      <c r="AR8" s="11"/>
      <c r="AS8" s="11"/>
      <c r="AT8" s="10"/>
      <c r="AU8" s="10"/>
      <c r="AV8" s="10"/>
      <c r="AW8" s="10"/>
      <c r="AX8" s="10"/>
      <c r="AY8" s="10"/>
      <c r="AZ8" s="10"/>
      <c r="BA8" s="10"/>
      <c r="BB8" s="10"/>
      <c r="BC8" s="13"/>
      <c r="BD8" s="13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 ht="12.75">
      <c r="A9" s="1">
        <v>7</v>
      </c>
      <c r="B9" s="9" t="s">
        <v>46</v>
      </c>
      <c r="C9" s="1" t="s">
        <v>47</v>
      </c>
      <c r="D9" s="10">
        <v>115</v>
      </c>
      <c r="E9" s="11">
        <v>39.48342605</v>
      </c>
      <c r="F9" s="11">
        <v>-79.07308606</v>
      </c>
      <c r="G9" s="10">
        <v>97.716077001</v>
      </c>
      <c r="H9" s="10">
        <v>380.0725370308</v>
      </c>
      <c r="I9" s="10">
        <v>2229.3</v>
      </c>
      <c r="J9" s="10">
        <v>52.2230153083801</v>
      </c>
      <c r="K9" s="10">
        <v>28.31128965225</v>
      </c>
      <c r="L9" s="10">
        <v>21.67418507657</v>
      </c>
      <c r="M9" s="10">
        <v>44.058443127135966</v>
      </c>
      <c r="N9" s="12">
        <v>136.7313843253</v>
      </c>
      <c r="O9" s="10">
        <v>2098.092355235</v>
      </c>
      <c r="P9" s="13">
        <v>39.5689316</v>
      </c>
      <c r="Q9" s="13">
        <v>-79.1209183</v>
      </c>
      <c r="R9" s="10">
        <v>2.540066265</v>
      </c>
      <c r="S9" s="10">
        <v>45.5315007</v>
      </c>
      <c r="T9" s="10">
        <v>17.21624</v>
      </c>
      <c r="U9" s="10">
        <v>62.63152913338</v>
      </c>
      <c r="V9" s="10">
        <v>84.94</v>
      </c>
      <c r="W9" s="10">
        <v>9.5</v>
      </c>
      <c r="X9" s="10">
        <v>0.47</v>
      </c>
      <c r="Y9" s="10">
        <v>3.88</v>
      </c>
      <c r="Z9" s="10">
        <v>0.1</v>
      </c>
      <c r="AA9" s="10">
        <v>0.64</v>
      </c>
      <c r="AB9" s="10">
        <v>0.5</v>
      </c>
      <c r="AC9" s="10">
        <v>2.17</v>
      </c>
      <c r="AD9" s="10">
        <f t="shared" si="0"/>
        <v>5.305851158589399</v>
      </c>
      <c r="AE9" s="10">
        <f t="shared" si="1"/>
        <v>4.0849591194209545</v>
      </c>
      <c r="AF9" s="10">
        <f t="shared" si="2"/>
        <v>0.559093684042702</v>
      </c>
      <c r="AG9" s="10">
        <f t="shared" si="3"/>
        <v>3.2066929087454494</v>
      </c>
      <c r="AH9" s="10">
        <f t="shared" si="4"/>
        <v>928.6667746598537</v>
      </c>
      <c r="AI9" s="10">
        <f t="shared" si="5"/>
        <v>22.814055459647506</v>
      </c>
      <c r="AJ9" s="10">
        <f t="shared" si="6"/>
        <v>1.306221643500441</v>
      </c>
      <c r="AK9" s="12">
        <f t="shared" si="7"/>
        <v>1.1889685593504349</v>
      </c>
      <c r="AL9" s="12">
        <f t="shared" si="8"/>
        <v>0.8410651334181003</v>
      </c>
      <c r="AM9" s="12">
        <f t="shared" si="9"/>
        <v>4.265255775737092</v>
      </c>
      <c r="AN9" s="12">
        <f t="shared" si="10"/>
        <v>2650.5676093599245</v>
      </c>
      <c r="AO9" s="10">
        <f t="shared" si="11"/>
        <v>0.11592114355677742</v>
      </c>
      <c r="AQ9" s="10"/>
      <c r="AR9" s="11"/>
      <c r="AS9" s="11"/>
      <c r="AT9" s="10"/>
      <c r="AU9" s="10"/>
      <c r="AV9" s="10"/>
      <c r="AW9" s="10"/>
      <c r="AX9" s="10"/>
      <c r="AY9" s="10"/>
      <c r="AZ9" s="10"/>
      <c r="BA9" s="10"/>
      <c r="BB9" s="10"/>
      <c r="BC9" s="13"/>
      <c r="BD9" s="13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ht="12.75">
      <c r="A10" s="1">
        <v>8</v>
      </c>
      <c r="B10" s="9" t="s">
        <v>48</v>
      </c>
      <c r="C10" s="1" t="s">
        <v>49</v>
      </c>
      <c r="D10" s="10">
        <v>72.4</v>
      </c>
      <c r="E10" s="11">
        <v>39.49391667</v>
      </c>
      <c r="F10" s="11">
        <v>-79.0446944</v>
      </c>
      <c r="G10" s="10">
        <v>56.29</v>
      </c>
      <c r="H10" s="10">
        <v>289.5</v>
      </c>
      <c r="I10" s="10">
        <v>2013.2</v>
      </c>
      <c r="J10" s="10">
        <v>57.02</v>
      </c>
      <c r="K10" s="10">
        <v>19.49</v>
      </c>
      <c r="L10" s="10">
        <v>15.24547010083</v>
      </c>
      <c r="M10" s="10">
        <v>62.81645939973579</v>
      </c>
      <c r="N10" s="12">
        <v>82.45439559648</v>
      </c>
      <c r="O10" s="10">
        <v>1976.71</v>
      </c>
      <c r="P10" s="13">
        <v>39.578297</v>
      </c>
      <c r="Q10" s="13">
        <v>-78.984535</v>
      </c>
      <c r="R10" s="10">
        <v>2.47</v>
      </c>
      <c r="S10" s="10">
        <v>44.51</v>
      </c>
      <c r="T10" s="10">
        <v>17.93</v>
      </c>
      <c r="U10" s="10">
        <v>61.37176754161</v>
      </c>
      <c r="V10" s="10">
        <v>79.1</v>
      </c>
      <c r="W10" s="10">
        <v>8.84</v>
      </c>
      <c r="X10" s="10">
        <v>3.12</v>
      </c>
      <c r="Y10" s="10">
        <v>8.52</v>
      </c>
      <c r="Z10" s="10">
        <v>0</v>
      </c>
      <c r="AA10" s="10">
        <v>0.05</v>
      </c>
      <c r="AB10" s="10">
        <v>0.36</v>
      </c>
      <c r="AC10" s="10">
        <v>3.78</v>
      </c>
      <c r="AD10" s="10">
        <f t="shared" si="0"/>
        <v>4.748951624394867</v>
      </c>
      <c r="AE10" s="10">
        <f t="shared" si="1"/>
        <v>3.2102811960676996</v>
      </c>
      <c r="AF10" s="10">
        <f t="shared" si="2"/>
        <v>0.6306768735213415</v>
      </c>
      <c r="AG10" s="10">
        <f t="shared" si="3"/>
        <v>2.5200707389131445</v>
      </c>
      <c r="AH10" s="10">
        <f t="shared" si="4"/>
        <v>424.46852912632346</v>
      </c>
      <c r="AI10" s="10">
        <f t="shared" si="5"/>
        <v>35.764789483034285</v>
      </c>
      <c r="AJ10" s="10">
        <f t="shared" si="6"/>
        <v>1.2784125298267397</v>
      </c>
      <c r="AK10" s="12">
        <f t="shared" si="7"/>
        <v>1.138872867354696</v>
      </c>
      <c r="AL10" s="12">
        <f t="shared" si="8"/>
        <v>0.8780611327783572</v>
      </c>
      <c r="AM10" s="12">
        <f t="shared" si="9"/>
        <v>2.45909389758197</v>
      </c>
      <c r="AN10" s="12">
        <f t="shared" si="10"/>
        <v>2292.7788565584738</v>
      </c>
      <c r="AO10" s="10">
        <f t="shared" si="11"/>
        <v>0.21698258860012362</v>
      </c>
      <c r="AQ10" s="10"/>
      <c r="AR10" s="11"/>
      <c r="AS10" s="11"/>
      <c r="AT10" s="10"/>
      <c r="AU10" s="10"/>
      <c r="AV10" s="10"/>
      <c r="AW10" s="10"/>
      <c r="AX10" s="10"/>
      <c r="AY10" s="10"/>
      <c r="AZ10" s="10"/>
      <c r="BA10" s="10"/>
      <c r="BB10" s="10"/>
      <c r="BC10" s="13"/>
      <c r="BD10" s="13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0" ht="12.75">
      <c r="A11" s="1">
        <v>9</v>
      </c>
      <c r="B11" s="9" t="s">
        <v>50</v>
      </c>
      <c r="C11" s="1" t="s">
        <v>51</v>
      </c>
      <c r="D11" s="10">
        <v>46.5</v>
      </c>
      <c r="E11" s="11">
        <v>39.40981817</v>
      </c>
      <c r="F11" s="11">
        <v>-79.001139</v>
      </c>
      <c r="G11" s="10">
        <v>40.7135119689</v>
      </c>
      <c r="H11" s="10">
        <v>456.9917678938</v>
      </c>
      <c r="I11" s="10">
        <v>2390.2</v>
      </c>
      <c r="J11" s="10">
        <v>54.9988870620727</v>
      </c>
      <c r="K11" s="10">
        <v>17.55097728827</v>
      </c>
      <c r="L11" s="10">
        <v>15.18288475506</v>
      </c>
      <c r="M11" s="10">
        <v>57.226364293057436</v>
      </c>
      <c r="N11" s="12">
        <v>67.9238750644</v>
      </c>
      <c r="O11" s="10">
        <v>2058.826246264</v>
      </c>
      <c r="P11" s="13">
        <v>39.3324203</v>
      </c>
      <c r="Q11" s="13">
        <v>-79.0813828</v>
      </c>
      <c r="R11" s="10">
        <v>2.43710219</v>
      </c>
      <c r="S11" s="10">
        <v>42.79383014</v>
      </c>
      <c r="T11" s="10">
        <v>19.965500000600002</v>
      </c>
      <c r="U11" s="10">
        <v>55.05295967916</v>
      </c>
      <c r="V11" s="10">
        <v>85.68</v>
      </c>
      <c r="W11" s="10">
        <v>7.6</v>
      </c>
      <c r="X11" s="10">
        <v>0.17</v>
      </c>
      <c r="Y11" s="10">
        <v>5.98</v>
      </c>
      <c r="Z11" s="10">
        <v>0.01</v>
      </c>
      <c r="AA11" s="10">
        <v>0.3</v>
      </c>
      <c r="AB11" s="10">
        <v>0.28</v>
      </c>
      <c r="AC11" s="10">
        <v>2.64</v>
      </c>
      <c r="AD11" s="10">
        <f t="shared" si="0"/>
        <v>3.062659089505566</v>
      </c>
      <c r="AE11" s="10">
        <f t="shared" si="1"/>
        <v>4.957419128718997</v>
      </c>
      <c r="AF11" s="10">
        <f t="shared" si="2"/>
        <v>0.5075170353400049</v>
      </c>
      <c r="AG11" s="10">
        <f t="shared" si="3"/>
        <v>3.8915740160444128</v>
      </c>
      <c r="AH11" s="10">
        <f t="shared" si="4"/>
        <v>246.0424299557555</v>
      </c>
      <c r="AI11" s="10">
        <f t="shared" si="5"/>
        <v>58.70778236536833</v>
      </c>
      <c r="AJ11" s="10">
        <f t="shared" si="6"/>
        <v>1.155971185411309</v>
      </c>
      <c r="AK11" s="12">
        <f t="shared" si="7"/>
        <v>1.460728496008602</v>
      </c>
      <c r="AL11" s="12">
        <f t="shared" si="8"/>
        <v>0.6845899171081217</v>
      </c>
      <c r="AM11" s="12">
        <f t="shared" si="9"/>
        <v>2.3200814228001714</v>
      </c>
      <c r="AN11" s="12">
        <f t="shared" si="10"/>
        <v>3491.4332511597604</v>
      </c>
      <c r="AO11" s="10">
        <f t="shared" si="11"/>
        <v>0.12522405941097003</v>
      </c>
      <c r="AQ11" s="10"/>
      <c r="AR11" s="11"/>
      <c r="AS11" s="11"/>
      <c r="AT11" s="10"/>
      <c r="AU11" s="10"/>
      <c r="AV11" s="10"/>
      <c r="AW11" s="10"/>
      <c r="AX11" s="10"/>
      <c r="AY11" s="10"/>
      <c r="AZ11" s="10"/>
      <c r="BA11" s="10"/>
      <c r="BB11" s="10"/>
      <c r="BC11" s="13"/>
      <c r="BD11" s="13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ht="12.75">
      <c r="A12" s="1">
        <v>10</v>
      </c>
      <c r="B12" s="9" t="s">
        <v>52</v>
      </c>
      <c r="C12" s="1" t="s">
        <v>53</v>
      </c>
      <c r="D12" s="10">
        <v>596</v>
      </c>
      <c r="E12" s="11">
        <v>39.56680556</v>
      </c>
      <c r="F12" s="11">
        <v>-78.8395556</v>
      </c>
      <c r="G12" s="10">
        <v>155.952302562</v>
      </c>
      <c r="H12" s="10">
        <v>307.4824415997</v>
      </c>
      <c r="I12" s="10">
        <v>3472.2</v>
      </c>
      <c r="J12" s="10">
        <v>54.5846667289733</v>
      </c>
      <c r="K12" s="10">
        <v>75.36040452298</v>
      </c>
      <c r="L12" s="10">
        <v>49.32605293121</v>
      </c>
      <c r="M12" s="10">
        <v>33.99752397298988</v>
      </c>
      <c r="N12" s="12">
        <v>720.5858051321</v>
      </c>
      <c r="O12" s="10">
        <v>2386.820402949</v>
      </c>
      <c r="P12" s="13">
        <v>39.4149323</v>
      </c>
      <c r="Q12" s="13">
        <v>-79.1476669</v>
      </c>
      <c r="R12" s="10">
        <v>2.50625</v>
      </c>
      <c r="S12" s="10">
        <v>45.98477915</v>
      </c>
      <c r="T12" s="10">
        <v>22.9771707314</v>
      </c>
      <c r="U12" s="10">
        <v>61.79199975619</v>
      </c>
      <c r="V12" s="10">
        <v>80.82</v>
      </c>
      <c r="W12" s="10">
        <v>9.6</v>
      </c>
      <c r="X12" s="10">
        <v>2.22</v>
      </c>
      <c r="Y12" s="10">
        <v>5.4</v>
      </c>
      <c r="Z12" s="10">
        <v>0.33</v>
      </c>
      <c r="AA12" s="10">
        <v>1.27</v>
      </c>
      <c r="AB12" s="10">
        <v>0.38</v>
      </c>
      <c r="AC12" s="10">
        <v>2.7</v>
      </c>
      <c r="AD12" s="10">
        <f t="shared" si="0"/>
        <v>12.08286421845227</v>
      </c>
      <c r="AE12" s="10">
        <f t="shared" si="1"/>
        <v>4.082314593578071</v>
      </c>
      <c r="AF12" s="10">
        <f t="shared" si="2"/>
        <v>0.5592747453365198</v>
      </c>
      <c r="AG12" s="10">
        <f t="shared" si="3"/>
        <v>3.204616955958786</v>
      </c>
      <c r="AH12" s="10">
        <f t="shared" si="4"/>
        <v>3374.115040563944</v>
      </c>
      <c r="AI12" s="10">
        <f t="shared" si="5"/>
        <v>22.26449974099998</v>
      </c>
      <c r="AJ12" s="10">
        <f t="shared" si="6"/>
        <v>1.527801233722825</v>
      </c>
      <c r="AK12" s="12">
        <f t="shared" si="7"/>
        <v>1.209036585792114</v>
      </c>
      <c r="AL12" s="12">
        <f t="shared" si="8"/>
        <v>0.8271048302023373</v>
      </c>
      <c r="AM12" s="12">
        <f t="shared" si="9"/>
        <v>12.924673375326188</v>
      </c>
      <c r="AN12" s="12">
        <f t="shared" si="10"/>
        <v>4198.016833187377</v>
      </c>
      <c r="AO12" s="10">
        <f t="shared" si="11"/>
        <v>0.1105673670213989</v>
      </c>
      <c r="AQ12" s="10"/>
      <c r="AR12" s="11"/>
      <c r="AS12" s="11"/>
      <c r="AT12" s="10"/>
      <c r="AU12" s="10"/>
      <c r="AV12" s="10"/>
      <c r="AW12" s="10"/>
      <c r="AX12" s="10"/>
      <c r="AY12" s="10"/>
      <c r="AZ12" s="10"/>
      <c r="BA12" s="10"/>
      <c r="BB12" s="10"/>
      <c r="BC12" s="13"/>
      <c r="BD12" s="13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ht="12.75">
      <c r="A13" s="1">
        <v>11</v>
      </c>
      <c r="B13" s="9" t="s">
        <v>54</v>
      </c>
      <c r="C13" s="1" t="s">
        <v>55</v>
      </c>
      <c r="D13" s="10">
        <v>247</v>
      </c>
      <c r="E13" s="11">
        <v>39.6696111</v>
      </c>
      <c r="F13" s="11">
        <v>-78.7880278</v>
      </c>
      <c r="G13" s="10">
        <v>81.34</v>
      </c>
      <c r="H13" s="10">
        <v>363.14</v>
      </c>
      <c r="I13" s="10">
        <v>2325</v>
      </c>
      <c r="J13" s="10">
        <v>69.43</v>
      </c>
      <c r="K13" s="10">
        <v>37.62</v>
      </c>
      <c r="L13" s="10">
        <v>27.2166038984</v>
      </c>
      <c r="M13" s="10">
        <v>50.32743637923224</v>
      </c>
      <c r="N13" s="12">
        <v>293.5892186433</v>
      </c>
      <c r="O13" s="10">
        <v>1799.54</v>
      </c>
      <c r="P13" s="13">
        <v>39.803059</v>
      </c>
      <c r="Q13" s="13">
        <v>-78.812569</v>
      </c>
      <c r="R13" s="10">
        <v>2.53</v>
      </c>
      <c r="S13" s="10">
        <v>43.61</v>
      </c>
      <c r="T13" s="10">
        <v>18.86</v>
      </c>
      <c r="U13" s="10">
        <v>54.64627879605</v>
      </c>
      <c r="V13" s="10">
        <v>81.62</v>
      </c>
      <c r="W13" s="10">
        <v>10.94</v>
      </c>
      <c r="X13" s="10">
        <v>0.17</v>
      </c>
      <c r="Y13" s="10">
        <v>5.28</v>
      </c>
      <c r="Z13" s="10">
        <v>0</v>
      </c>
      <c r="AA13" s="10">
        <v>0.13</v>
      </c>
      <c r="AB13" s="10">
        <v>0.87</v>
      </c>
      <c r="AC13" s="10">
        <v>2.72</v>
      </c>
      <c r="AD13" s="10">
        <f t="shared" si="0"/>
        <v>9.075342424133988</v>
      </c>
      <c r="AE13" s="10">
        <f t="shared" si="1"/>
        <v>2.9989616508599273</v>
      </c>
      <c r="AF13" s="10">
        <f t="shared" si="2"/>
        <v>0.6525187376688449</v>
      </c>
      <c r="AG13" s="10">
        <f t="shared" si="3"/>
        <v>2.354184895925043</v>
      </c>
      <c r="AH13" s="10">
        <f t="shared" si="4"/>
        <v>1132.9157365562244</v>
      </c>
      <c r="AI13" s="10">
        <f t="shared" si="5"/>
        <v>28.58372264568478</v>
      </c>
      <c r="AJ13" s="10">
        <f t="shared" si="6"/>
        <v>1.3822444615219458</v>
      </c>
      <c r="AK13" s="12">
        <f t="shared" si="7"/>
        <v>1.1886203183939272</v>
      </c>
      <c r="AL13" s="12">
        <f t="shared" si="8"/>
        <v>0.8413115479560433</v>
      </c>
      <c r="AM13" s="12">
        <f t="shared" si="9"/>
        <v>5.302936014867954</v>
      </c>
      <c r="AN13" s="12">
        <f t="shared" si="10"/>
        <v>2763.542240265881</v>
      </c>
      <c r="AO13" s="10">
        <f t="shared" si="11"/>
        <v>0.13858962488085103</v>
      </c>
      <c r="AQ13" s="10"/>
      <c r="AR13" s="11"/>
      <c r="AS13" s="14"/>
      <c r="AT13" s="10"/>
      <c r="AU13" s="10"/>
      <c r="AV13" s="10"/>
      <c r="AW13" s="10"/>
      <c r="AX13" s="10"/>
      <c r="AY13" s="10"/>
      <c r="AZ13" s="10"/>
      <c r="BA13" s="10"/>
      <c r="BB13" s="10"/>
      <c r="BC13" s="13"/>
      <c r="BD13" s="13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ht="12.75">
      <c r="A14" s="1">
        <v>12</v>
      </c>
      <c r="B14" s="9" t="s">
        <v>56</v>
      </c>
      <c r="C14" s="1" t="s">
        <v>57</v>
      </c>
      <c r="D14" s="10">
        <v>877</v>
      </c>
      <c r="E14" s="11">
        <v>39.62180556</v>
      </c>
      <c r="F14" s="11">
        <v>-78.7734167</v>
      </c>
      <c r="G14" s="10">
        <v>209.677952376</v>
      </c>
      <c r="H14" s="10">
        <v>322.4515620119</v>
      </c>
      <c r="I14" s="10">
        <v>3539.5</v>
      </c>
      <c r="J14" s="10">
        <v>56.5182156562805</v>
      </c>
      <c r="K14" s="10">
        <v>88.70258952298</v>
      </c>
      <c r="L14" s="10">
        <v>54.96376853155</v>
      </c>
      <c r="M14" s="10">
        <v>29.384103862701394</v>
      </c>
      <c r="N14" s="12">
        <v>1051.715607545</v>
      </c>
      <c r="O14" s="10">
        <v>2352.371401891</v>
      </c>
      <c r="P14" s="13">
        <v>39.531826</v>
      </c>
      <c r="Q14" s="13">
        <v>-79.0416489</v>
      </c>
      <c r="R14" s="10">
        <v>2.50625</v>
      </c>
      <c r="S14" s="10">
        <v>45.14165221</v>
      </c>
      <c r="T14" s="10">
        <v>20.4547272728</v>
      </c>
      <c r="U14" s="10">
        <v>59.13159353491</v>
      </c>
      <c r="V14" s="10">
        <v>80.41</v>
      </c>
      <c r="W14" s="10">
        <v>10.01</v>
      </c>
      <c r="X14" s="10">
        <v>1.58</v>
      </c>
      <c r="Y14" s="10">
        <v>6.03</v>
      </c>
      <c r="Z14" s="10">
        <v>0.23</v>
      </c>
      <c r="AA14" s="10">
        <v>0.97</v>
      </c>
      <c r="AB14" s="10">
        <v>0.52</v>
      </c>
      <c r="AC14" s="10">
        <v>2.96</v>
      </c>
      <c r="AD14" s="10">
        <f t="shared" si="0"/>
        <v>15.95596560116851</v>
      </c>
      <c r="AE14" s="10">
        <f t="shared" si="1"/>
        <v>3.444715907856107</v>
      </c>
      <c r="AF14" s="10">
        <f t="shared" si="2"/>
        <v>0.6088379824866389</v>
      </c>
      <c r="AG14" s="10">
        <f t="shared" si="3"/>
        <v>2.7041019876670442</v>
      </c>
      <c r="AH14" s="10">
        <f t="shared" si="4"/>
        <v>5502.974852009227</v>
      </c>
      <c r="AI14" s="10">
        <f t="shared" si="5"/>
        <v>16.880649395377898</v>
      </c>
      <c r="AJ14" s="10">
        <f t="shared" si="6"/>
        <v>1.613837476810991</v>
      </c>
      <c r="AK14" s="12">
        <f t="shared" si="7"/>
        <v>1.199219620917902</v>
      </c>
      <c r="AL14" s="12">
        <f t="shared" si="8"/>
        <v>0.8338756159064374</v>
      </c>
      <c r="AM14" s="12">
        <f t="shared" si="9"/>
        <v>16.363645909838418</v>
      </c>
      <c r="AN14" s="12">
        <f t="shared" si="10"/>
        <v>4244.637848238915</v>
      </c>
      <c r="AO14" s="10">
        <f t="shared" si="11"/>
        <v>0.09112718722577309</v>
      </c>
      <c r="AQ14" s="10"/>
      <c r="AR14" s="11"/>
      <c r="AS14" s="11"/>
      <c r="AT14" s="10"/>
      <c r="AU14" s="10"/>
      <c r="AV14" s="10"/>
      <c r="AW14" s="10"/>
      <c r="AX14" s="10"/>
      <c r="AY14" s="10"/>
      <c r="AZ14" s="10"/>
      <c r="BA14" s="10"/>
      <c r="BB14" s="10"/>
      <c r="BC14" s="13"/>
      <c r="BD14" s="13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ht="12.75">
      <c r="A15" s="1">
        <v>13</v>
      </c>
      <c r="B15" s="9" t="s">
        <v>58</v>
      </c>
      <c r="C15" s="1" t="s">
        <v>59</v>
      </c>
      <c r="D15" s="10">
        <v>221</v>
      </c>
      <c r="E15" s="11">
        <v>39.44314946</v>
      </c>
      <c r="F15" s="11">
        <v>-78.8219649</v>
      </c>
      <c r="G15" s="10">
        <v>105.727413564</v>
      </c>
      <c r="H15" s="10">
        <v>373.6810076076</v>
      </c>
      <c r="I15" s="10">
        <v>2896.3</v>
      </c>
      <c r="J15" s="10">
        <v>52.9701089859008</v>
      </c>
      <c r="K15" s="10">
        <v>42.25855631561</v>
      </c>
      <c r="L15" s="10">
        <v>31.58536018084</v>
      </c>
      <c r="M15" s="10">
        <v>22.82471117676247</v>
      </c>
      <c r="N15" s="12">
        <v>333.8581558558</v>
      </c>
      <c r="O15" s="10">
        <v>2066.936631121</v>
      </c>
      <c r="P15" s="13">
        <v>39.2871628</v>
      </c>
      <c r="Q15" s="13">
        <v>-79.0033188</v>
      </c>
      <c r="R15" s="10">
        <v>2.427698864</v>
      </c>
      <c r="S15" s="10">
        <v>39.76272041</v>
      </c>
      <c r="T15" s="10">
        <v>18.6014084504</v>
      </c>
      <c r="U15" s="10">
        <v>36.89886957211</v>
      </c>
      <c r="V15" s="10">
        <v>76.52</v>
      </c>
      <c r="W15" s="10">
        <v>18.38</v>
      </c>
      <c r="X15" s="10">
        <v>0.07</v>
      </c>
      <c r="Y15" s="10">
        <v>4.12</v>
      </c>
      <c r="Z15" s="10">
        <v>0</v>
      </c>
      <c r="AA15" s="10">
        <v>0.34</v>
      </c>
      <c r="AB15" s="10">
        <v>0.57</v>
      </c>
      <c r="AC15" s="10">
        <v>2.61</v>
      </c>
      <c r="AD15" s="10">
        <f t="shared" si="0"/>
        <v>6.996912453575908</v>
      </c>
      <c r="AE15" s="10">
        <f t="shared" si="1"/>
        <v>4.51418541969861</v>
      </c>
      <c r="AF15" s="10">
        <f t="shared" si="2"/>
        <v>0.5318494893928785</v>
      </c>
      <c r="AG15" s="10">
        <f t="shared" si="3"/>
        <v>3.5436355544634095</v>
      </c>
      <c r="AH15" s="10">
        <f t="shared" si="4"/>
        <v>1392.928131790597</v>
      </c>
      <c r="AI15" s="10">
        <f t="shared" si="5"/>
        <v>27.394030577006237</v>
      </c>
      <c r="AJ15" s="10">
        <f t="shared" si="6"/>
        <v>1.3379159228725361</v>
      </c>
      <c r="AK15" s="12">
        <f t="shared" si="7"/>
        <v>1.510670388487783</v>
      </c>
      <c r="AL15" s="12">
        <f t="shared" si="8"/>
        <v>0.6619577689617812</v>
      </c>
      <c r="AM15" s="12">
        <f t="shared" si="9"/>
        <v>8.845288667818442</v>
      </c>
      <c r="AN15" s="12">
        <f t="shared" si="10"/>
        <v>4375.354646177167</v>
      </c>
      <c r="AO15" s="10">
        <f t="shared" si="11"/>
        <v>0.06108073654289262</v>
      </c>
      <c r="AQ15" s="10"/>
      <c r="AR15" s="11"/>
      <c r="AS15" s="11"/>
      <c r="AT15" s="10"/>
      <c r="AU15" s="10"/>
      <c r="AV15" s="10"/>
      <c r="AW15" s="10"/>
      <c r="AX15" s="10"/>
      <c r="AY15" s="10"/>
      <c r="AZ15" s="10"/>
      <c r="BA15" s="10"/>
      <c r="BB15" s="10"/>
      <c r="BC15" s="13"/>
      <c r="BD15" s="13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ht="12.75">
      <c r="A16" s="1">
        <v>14</v>
      </c>
      <c r="B16" s="9" t="s">
        <v>60</v>
      </c>
      <c r="C16" s="1" t="s">
        <v>61</v>
      </c>
      <c r="D16" s="10">
        <v>179</v>
      </c>
      <c r="E16" s="11">
        <v>38.63567247</v>
      </c>
      <c r="F16" s="11">
        <v>-79.3378199</v>
      </c>
      <c r="G16" s="10">
        <v>75.688149438</v>
      </c>
      <c r="H16" s="10">
        <v>453.5243078834</v>
      </c>
      <c r="I16" s="10">
        <v>2861.9</v>
      </c>
      <c r="J16" s="10">
        <v>44.331157207489</v>
      </c>
      <c r="K16" s="10">
        <v>28.53730670334</v>
      </c>
      <c r="L16" s="10">
        <v>20.94711115842</v>
      </c>
      <c r="M16" s="10">
        <v>33.808750605105175</v>
      </c>
      <c r="N16" s="12">
        <v>152.94625272</v>
      </c>
      <c r="O16" s="10">
        <v>3116.87728382</v>
      </c>
      <c r="P16" s="13">
        <v>38.5245743</v>
      </c>
      <c r="Q16" s="13">
        <v>-79.4590302</v>
      </c>
      <c r="R16" s="10">
        <v>2.7481992479999997</v>
      </c>
      <c r="S16" s="10">
        <v>43.66716118</v>
      </c>
      <c r="T16" s="10">
        <v>16.894222223</v>
      </c>
      <c r="U16" s="10">
        <v>54.83675369334</v>
      </c>
      <c r="V16" s="10">
        <v>71.12</v>
      </c>
      <c r="W16" s="10">
        <v>24.09</v>
      </c>
      <c r="X16" s="10">
        <v>0.06</v>
      </c>
      <c r="Y16" s="10">
        <v>4.23</v>
      </c>
      <c r="Z16" s="10">
        <v>0.03</v>
      </c>
      <c r="AA16" s="10">
        <v>0.07</v>
      </c>
      <c r="AB16" s="10">
        <v>0.4</v>
      </c>
      <c r="AC16" s="10">
        <v>2.85</v>
      </c>
      <c r="AD16" s="10">
        <f t="shared" si="0"/>
        <v>8.545331079128221</v>
      </c>
      <c r="AE16" s="10">
        <f t="shared" si="1"/>
        <v>2.4512931054927583</v>
      </c>
      <c r="AF16" s="10">
        <f t="shared" si="2"/>
        <v>0.7217400770328348</v>
      </c>
      <c r="AG16" s="10">
        <f t="shared" si="3"/>
        <v>1.9242650878118153</v>
      </c>
      <c r="AH16" s="10">
        <f t="shared" si="4"/>
        <v>897.4274865904906</v>
      </c>
      <c r="AI16" s="10">
        <f t="shared" si="5"/>
        <v>37.8117317076741</v>
      </c>
      <c r="AJ16" s="10">
        <f t="shared" si="6"/>
        <v>1.3623504686405892</v>
      </c>
      <c r="AK16" s="12">
        <f t="shared" si="7"/>
        <v>0.854448339217877</v>
      </c>
      <c r="AL16" s="12">
        <f t="shared" si="8"/>
        <v>1.1703457706001914</v>
      </c>
      <c r="AM16" s="12">
        <f t="shared" si="9"/>
        <v>4.907930700735554</v>
      </c>
      <c r="AN16" s="12">
        <f t="shared" si="10"/>
        <v>2445.345702007642</v>
      </c>
      <c r="AO16" s="10">
        <f t="shared" si="11"/>
        <v>0.07454672223169419</v>
      </c>
      <c r="AQ16" s="10"/>
      <c r="AR16" s="11"/>
      <c r="AS16" s="11"/>
      <c r="AT16" s="10"/>
      <c r="AU16" s="10"/>
      <c r="AV16" s="10"/>
      <c r="AW16" s="10"/>
      <c r="AX16" s="10"/>
      <c r="AY16" s="10"/>
      <c r="AZ16" s="10"/>
      <c r="BA16" s="10"/>
      <c r="BB16" s="10"/>
      <c r="BC16" s="13"/>
      <c r="BD16" s="13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ht="12.75">
      <c r="A17" s="1">
        <v>15</v>
      </c>
      <c r="B17" s="9" t="s">
        <v>62</v>
      </c>
      <c r="C17" s="1" t="s">
        <v>63</v>
      </c>
      <c r="D17" s="10">
        <v>0.23</v>
      </c>
      <c r="E17" s="11">
        <v>38.6965036</v>
      </c>
      <c r="F17" s="11">
        <v>-79.3872669</v>
      </c>
      <c r="G17" s="10">
        <v>1.95</v>
      </c>
      <c r="H17" s="10">
        <v>678.39</v>
      </c>
      <c r="I17" s="10">
        <v>1063.2</v>
      </c>
      <c r="J17" s="10">
        <v>134.12</v>
      </c>
      <c r="K17" s="10">
        <v>0.68</v>
      </c>
      <c r="L17" s="10">
        <v>0.5700209325485</v>
      </c>
      <c r="M17" s="10">
        <v>1337.5517987216651</v>
      </c>
      <c r="N17" s="12" t="s">
        <v>64</v>
      </c>
      <c r="O17" s="10">
        <v>3667.4</v>
      </c>
      <c r="P17" s="13">
        <v>38.699127</v>
      </c>
      <c r="Q17" s="13">
        <v>-79.409607</v>
      </c>
      <c r="R17" s="10">
        <v>2.62</v>
      </c>
      <c r="S17" s="10">
        <v>45.13</v>
      </c>
      <c r="T17" s="10">
        <v>16.09</v>
      </c>
      <c r="U17" s="10">
        <v>59.94431421035</v>
      </c>
      <c r="V17" s="10">
        <v>93.32</v>
      </c>
      <c r="W17" s="10">
        <v>0</v>
      </c>
      <c r="X17" s="10">
        <v>0</v>
      </c>
      <c r="Y17" s="10">
        <v>6.99</v>
      </c>
      <c r="Z17" s="10">
        <v>0</v>
      </c>
      <c r="AA17" s="10">
        <v>0</v>
      </c>
      <c r="AB17" s="10">
        <v>0</v>
      </c>
      <c r="AC17" s="10">
        <v>2.49</v>
      </c>
      <c r="AD17" s="10">
        <f t="shared" si="0"/>
        <v>0.40349395411094063</v>
      </c>
      <c r="AE17" s="10">
        <f t="shared" si="1"/>
        <v>1.412712450188963</v>
      </c>
      <c r="AF17" s="10">
        <f t="shared" si="2"/>
        <v>0.9507176512122694</v>
      </c>
      <c r="AG17" s="10">
        <f t="shared" si="3"/>
        <v>1.108979273398336</v>
      </c>
      <c r="AH17" s="10">
        <f t="shared" si="4"/>
        <v>0.8287880757429791</v>
      </c>
      <c r="AI17" s="10">
        <f t="shared" si="5"/>
        <v>545.2307692307693</v>
      </c>
      <c r="AJ17" s="10">
        <f t="shared" si="6"/>
        <v>1.192938646936694</v>
      </c>
      <c r="AK17" s="12" t="s">
        <v>64</v>
      </c>
      <c r="AL17" s="12" t="s">
        <v>64</v>
      </c>
      <c r="AM17" s="12">
        <f t="shared" si="9"/>
        <v>0.018593177180123165</v>
      </c>
      <c r="AN17" s="12" t="s">
        <v>64</v>
      </c>
      <c r="AO17" s="10">
        <f t="shared" si="11"/>
        <v>1.9716561251222235</v>
      </c>
      <c r="AQ17" s="10"/>
      <c r="AR17" s="11"/>
      <c r="AS17" s="11"/>
      <c r="AT17" s="10"/>
      <c r="AU17" s="10"/>
      <c r="AV17" s="10"/>
      <c r="AW17" s="10"/>
      <c r="AX17" s="10"/>
      <c r="AY17" s="10"/>
      <c r="AZ17" s="10"/>
      <c r="BA17" s="10"/>
      <c r="BB17" s="10"/>
      <c r="BC17" s="13"/>
      <c r="BD17" s="13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ht="12.75">
      <c r="A18" s="1">
        <v>16</v>
      </c>
      <c r="B18" s="9" t="s">
        <v>65</v>
      </c>
      <c r="C18" s="1" t="s">
        <v>66</v>
      </c>
      <c r="D18" s="10">
        <v>310</v>
      </c>
      <c r="E18" s="11">
        <v>38.9845546</v>
      </c>
      <c r="F18" s="11">
        <v>-79.2336508</v>
      </c>
      <c r="G18" s="10">
        <v>142.598357064</v>
      </c>
      <c r="H18" s="10">
        <v>590.9893011423</v>
      </c>
      <c r="I18" s="10">
        <v>3810.1</v>
      </c>
      <c r="J18" s="10">
        <v>61.7656254768371</v>
      </c>
      <c r="K18" s="10">
        <v>59.51970479457</v>
      </c>
      <c r="L18" s="10">
        <v>46.13752487782</v>
      </c>
      <c r="M18" s="10">
        <v>34.62422302522465</v>
      </c>
      <c r="N18" s="12">
        <v>349.3352294358</v>
      </c>
      <c r="O18" s="10">
        <v>2957.67726</v>
      </c>
      <c r="P18" s="13">
        <v>38.7599411</v>
      </c>
      <c r="Q18" s="13">
        <v>-79.4617081</v>
      </c>
      <c r="R18" s="10">
        <v>2.688338565</v>
      </c>
      <c r="S18" s="10">
        <v>45.01649624</v>
      </c>
      <c r="T18" s="10">
        <v>17.0766451616</v>
      </c>
      <c r="U18" s="10">
        <v>68.0676363717</v>
      </c>
      <c r="V18" s="10">
        <v>87.59</v>
      </c>
      <c r="W18" s="10">
        <v>8.75</v>
      </c>
      <c r="X18" s="10">
        <v>0.2</v>
      </c>
      <c r="Y18" s="10">
        <v>3.18</v>
      </c>
      <c r="Z18" s="10">
        <v>0</v>
      </c>
      <c r="AA18" s="10">
        <v>0.21</v>
      </c>
      <c r="AB18" s="10">
        <v>0.1</v>
      </c>
      <c r="AC18" s="10">
        <v>1.95</v>
      </c>
      <c r="AD18" s="10">
        <f t="shared" si="0"/>
        <v>6.719042705930425</v>
      </c>
      <c r="AE18" s="10">
        <f t="shared" si="1"/>
        <v>6.86668129629503</v>
      </c>
      <c r="AF18" s="10">
        <f t="shared" si="2"/>
        <v>0.43122605961984045</v>
      </c>
      <c r="AG18" s="10">
        <f t="shared" si="3"/>
        <v>5.390344817591599</v>
      </c>
      <c r="AH18" s="10">
        <f t="shared" si="4"/>
        <v>2225.052862757365</v>
      </c>
      <c r="AI18" s="10">
        <f t="shared" si="5"/>
        <v>26.719101667419473</v>
      </c>
      <c r="AJ18" s="10">
        <f t="shared" si="6"/>
        <v>1.2900498011583477</v>
      </c>
      <c r="AK18" s="12">
        <f aca="true" t="shared" si="12" ref="AK18:AK23">N18/D18</f>
        <v>1.1268878368896773</v>
      </c>
      <c r="AL18" s="12">
        <f aca="true" t="shared" si="13" ref="AL18:AL23">1/AK18</f>
        <v>0.8873997635470977</v>
      </c>
      <c r="AM18" s="12">
        <f t="shared" si="9"/>
        <v>10.11511326687343</v>
      </c>
      <c r="AN18" s="12">
        <f aca="true" t="shared" si="14" ref="AN18:AN23">AK18*I18</f>
        <v>4293.555347333359</v>
      </c>
      <c r="AO18" s="10">
        <f t="shared" si="11"/>
        <v>0.05858688635868848</v>
      </c>
      <c r="AQ18" s="10"/>
      <c r="AR18" s="11"/>
      <c r="AS18" s="11"/>
      <c r="AT18" s="10"/>
      <c r="AU18" s="10"/>
      <c r="AV18" s="10"/>
      <c r="AW18" s="10"/>
      <c r="AX18" s="10"/>
      <c r="AY18" s="10"/>
      <c r="AZ18" s="10"/>
      <c r="BA18" s="10"/>
      <c r="BB18" s="10"/>
      <c r="BC18" s="13"/>
      <c r="BD18" s="13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ht="12.75">
      <c r="A19" s="1">
        <v>17</v>
      </c>
      <c r="B19" s="9" t="s">
        <v>67</v>
      </c>
      <c r="C19" s="1" t="s">
        <v>68</v>
      </c>
      <c r="D19" s="10">
        <v>651</v>
      </c>
      <c r="E19" s="11">
        <v>38.99122107</v>
      </c>
      <c r="F19" s="11">
        <v>-79.17587059</v>
      </c>
      <c r="G19" s="10">
        <v>185.465667249</v>
      </c>
      <c r="H19" s="10">
        <v>529.3193523186</v>
      </c>
      <c r="I19" s="10">
        <v>3893.3</v>
      </c>
      <c r="J19" s="10">
        <v>66.9625310897827</v>
      </c>
      <c r="K19" s="10">
        <v>67.55437526195</v>
      </c>
      <c r="L19" s="10">
        <v>45.11119419992</v>
      </c>
      <c r="M19" s="10">
        <v>21.499762266017086</v>
      </c>
      <c r="N19" s="12">
        <v>702.9535635687</v>
      </c>
      <c r="O19" s="10">
        <v>2915.02634</v>
      </c>
      <c r="P19" s="13">
        <v>38.6992302</v>
      </c>
      <c r="Q19" s="13">
        <v>-79.4179306</v>
      </c>
      <c r="R19" s="10">
        <v>2.6581222220000003</v>
      </c>
      <c r="S19" s="10">
        <v>43.17305578</v>
      </c>
      <c r="T19" s="10">
        <v>17.3387857136</v>
      </c>
      <c r="U19" s="10">
        <v>58.40700999563</v>
      </c>
      <c r="V19" s="10">
        <v>81.71</v>
      </c>
      <c r="W19" s="10">
        <v>13.93</v>
      </c>
      <c r="X19" s="10">
        <v>0.15</v>
      </c>
      <c r="Y19" s="10">
        <v>3.71</v>
      </c>
      <c r="Z19" s="10">
        <v>0.01</v>
      </c>
      <c r="AA19" s="10">
        <v>0.26</v>
      </c>
      <c r="AB19" s="10">
        <v>0.27</v>
      </c>
      <c r="AC19" s="10">
        <v>2.31</v>
      </c>
      <c r="AD19" s="10">
        <f t="shared" si="0"/>
        <v>14.431007902715962</v>
      </c>
      <c r="AE19" s="10">
        <f t="shared" si="1"/>
        <v>3.1259905409261073</v>
      </c>
      <c r="AF19" s="10">
        <f t="shared" si="2"/>
        <v>0.6391232457810279</v>
      </c>
      <c r="AG19" s="10">
        <f t="shared" si="3"/>
        <v>2.4539025746269942</v>
      </c>
      <c r="AH19" s="10">
        <f t="shared" si="4"/>
        <v>4193.715697714313</v>
      </c>
      <c r="AI19" s="10">
        <f t="shared" si="5"/>
        <v>20.992025412299007</v>
      </c>
      <c r="AJ19" s="10">
        <f t="shared" si="6"/>
        <v>1.4975080234535179</v>
      </c>
      <c r="AK19" s="12">
        <f t="shared" si="12"/>
        <v>1.0798057812115207</v>
      </c>
      <c r="AL19" s="12">
        <f t="shared" si="13"/>
        <v>0.9260924671824037</v>
      </c>
      <c r="AM19" s="12">
        <f t="shared" si="9"/>
        <v>14.569231802138509</v>
      </c>
      <c r="AN19" s="12">
        <f t="shared" si="14"/>
        <v>4204.007847990813</v>
      </c>
      <c r="AO19" s="10">
        <f t="shared" si="11"/>
        <v>0.04061775216009157</v>
      </c>
      <c r="AQ19" s="10"/>
      <c r="AR19" s="11"/>
      <c r="AS19" s="11"/>
      <c r="AT19" s="10"/>
      <c r="AU19" s="10"/>
      <c r="AV19" s="10"/>
      <c r="AW19" s="10"/>
      <c r="AX19" s="10"/>
      <c r="AY19" s="10"/>
      <c r="AZ19" s="10"/>
      <c r="BA19" s="10"/>
      <c r="BB19" s="10"/>
      <c r="BC19" s="13"/>
      <c r="BD19" s="13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ht="12.75">
      <c r="A20" s="1">
        <v>18</v>
      </c>
      <c r="B20" s="9" t="s">
        <v>69</v>
      </c>
      <c r="C20" s="1" t="s">
        <v>70</v>
      </c>
      <c r="D20" s="10">
        <v>1.43</v>
      </c>
      <c r="E20" s="11">
        <v>38.80566838</v>
      </c>
      <c r="F20" s="11">
        <v>-79.2136492</v>
      </c>
      <c r="G20" s="10">
        <v>7.89</v>
      </c>
      <c r="H20" s="10">
        <v>443.55</v>
      </c>
      <c r="I20" s="10">
        <v>1331.8</v>
      </c>
      <c r="J20" s="10">
        <v>129.78</v>
      </c>
      <c r="K20" s="10">
        <v>2.78</v>
      </c>
      <c r="L20" s="10">
        <v>2.365198940986</v>
      </c>
      <c r="M20" s="10">
        <v>295.2854812408143</v>
      </c>
      <c r="N20" s="12">
        <v>2.413477087965</v>
      </c>
      <c r="O20" s="10">
        <v>2128.41</v>
      </c>
      <c r="P20" s="13">
        <v>38.797249</v>
      </c>
      <c r="Q20" s="13">
        <v>-79.195778</v>
      </c>
      <c r="R20" s="10">
        <v>2.5</v>
      </c>
      <c r="S20" s="10">
        <v>40.17</v>
      </c>
      <c r="T20" s="10">
        <v>20.31</v>
      </c>
      <c r="U20" s="10">
        <v>42.15057696633</v>
      </c>
      <c r="V20" s="10">
        <v>79.23</v>
      </c>
      <c r="W20" s="10">
        <v>16.87</v>
      </c>
      <c r="X20" s="10">
        <v>0.07</v>
      </c>
      <c r="Y20" s="10">
        <v>3.79</v>
      </c>
      <c r="Z20" s="10">
        <v>0</v>
      </c>
      <c r="AA20" s="10">
        <v>0</v>
      </c>
      <c r="AB20" s="10">
        <v>0.12</v>
      </c>
      <c r="AC20" s="10">
        <v>2.43</v>
      </c>
      <c r="AD20" s="10">
        <f t="shared" si="0"/>
        <v>0.6046003045324653</v>
      </c>
      <c r="AE20" s="10">
        <f t="shared" si="1"/>
        <v>3.9120042170918157</v>
      </c>
      <c r="AF20" s="10">
        <f t="shared" si="2"/>
        <v>0.5713191565218345</v>
      </c>
      <c r="AG20" s="10">
        <f t="shared" si="3"/>
        <v>3.0709233104170752</v>
      </c>
      <c r="AH20" s="10">
        <f t="shared" si="4"/>
        <v>8.361611523523425</v>
      </c>
      <c r="AI20" s="10">
        <f t="shared" si="5"/>
        <v>168.7959442332066</v>
      </c>
      <c r="AJ20" s="10">
        <f t="shared" si="6"/>
        <v>1.175376815804373</v>
      </c>
      <c r="AK20" s="12">
        <f t="shared" si="12"/>
        <v>1.68774621536014</v>
      </c>
      <c r="AL20" s="12">
        <f t="shared" si="13"/>
        <v>0.5925061427476612</v>
      </c>
      <c r="AM20" s="12">
        <f t="shared" si="9"/>
        <v>0.16177959690799365</v>
      </c>
      <c r="AN20" s="12">
        <f t="shared" si="14"/>
        <v>2247.740409616634</v>
      </c>
      <c r="AO20" s="10">
        <f t="shared" si="11"/>
        <v>0.665732118680677</v>
      </c>
      <c r="AQ20" s="10"/>
      <c r="AR20" s="11"/>
      <c r="AS20" s="11"/>
      <c r="AT20" s="10"/>
      <c r="AU20" s="10"/>
      <c r="AV20" s="10"/>
      <c r="AW20" s="10"/>
      <c r="AX20" s="10"/>
      <c r="AY20" s="10"/>
      <c r="AZ20" s="10"/>
      <c r="BA20" s="10"/>
      <c r="BB20" s="10"/>
      <c r="BC20" s="13"/>
      <c r="BD20" s="13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ht="12.75">
      <c r="A21" s="1">
        <v>19</v>
      </c>
      <c r="B21" s="9" t="s">
        <v>71</v>
      </c>
      <c r="C21" s="1" t="s">
        <v>72</v>
      </c>
      <c r="D21" s="10">
        <v>103</v>
      </c>
      <c r="E21" s="11">
        <v>38.63150665</v>
      </c>
      <c r="F21" s="11">
        <v>-79.2436497</v>
      </c>
      <c r="G21" s="10">
        <v>60.5288360313</v>
      </c>
      <c r="H21" s="10">
        <v>538.9760775887</v>
      </c>
      <c r="I21" s="10">
        <v>2757.9</v>
      </c>
      <c r="J21" s="10">
        <v>63.4518432617187</v>
      </c>
      <c r="K21" s="10">
        <v>25.23626791178</v>
      </c>
      <c r="L21" s="10">
        <v>18.66186674917</v>
      </c>
      <c r="M21" s="10">
        <v>31.994122633688015</v>
      </c>
      <c r="N21" s="12">
        <v>104.991461591</v>
      </c>
      <c r="O21" s="10">
        <v>2934.71138</v>
      </c>
      <c r="P21" s="13">
        <v>38.5050125</v>
      </c>
      <c r="Q21" s="13">
        <v>-79.2903137</v>
      </c>
      <c r="R21" s="10">
        <v>2.75777686</v>
      </c>
      <c r="S21" s="10">
        <v>42.43949684</v>
      </c>
      <c r="T21" s="10">
        <v>17.0011111118</v>
      </c>
      <c r="U21" s="10">
        <v>44.23348272874</v>
      </c>
      <c r="V21" s="10">
        <v>86.9</v>
      </c>
      <c r="W21" s="10">
        <v>8.89</v>
      </c>
      <c r="X21" s="10">
        <v>0.07</v>
      </c>
      <c r="Y21" s="10">
        <v>3.81</v>
      </c>
      <c r="Z21" s="10">
        <v>0</v>
      </c>
      <c r="AA21" s="10">
        <v>0.21</v>
      </c>
      <c r="AB21" s="10">
        <v>0.14</v>
      </c>
      <c r="AC21" s="10">
        <v>2.18</v>
      </c>
      <c r="AD21" s="10">
        <f t="shared" si="0"/>
        <v>5.519276360955745</v>
      </c>
      <c r="AE21" s="10">
        <f t="shared" si="1"/>
        <v>3.381216219065794</v>
      </c>
      <c r="AF21" s="10">
        <f t="shared" si="2"/>
        <v>0.614528418978464</v>
      </c>
      <c r="AG21" s="10">
        <f t="shared" si="3"/>
        <v>2.6542547319666485</v>
      </c>
      <c r="AH21" s="10">
        <f t="shared" si="4"/>
        <v>544.4097562455997</v>
      </c>
      <c r="AI21" s="10">
        <f t="shared" si="5"/>
        <v>45.563407143231125</v>
      </c>
      <c r="AJ21" s="10">
        <f t="shared" si="6"/>
        <v>1.3522906497498384</v>
      </c>
      <c r="AK21" s="12">
        <f t="shared" si="12"/>
        <v>1.019334578553398</v>
      </c>
      <c r="AL21" s="12">
        <f t="shared" si="13"/>
        <v>0.9810321567028198</v>
      </c>
      <c r="AM21" s="12">
        <f t="shared" si="9"/>
        <v>4.461593787208563</v>
      </c>
      <c r="AN21" s="12">
        <f t="shared" si="14"/>
        <v>2811.2228341924165</v>
      </c>
      <c r="AO21" s="10">
        <f t="shared" si="11"/>
        <v>0.059360932635127386</v>
      </c>
      <c r="AQ21" s="10"/>
      <c r="AR21" s="11"/>
      <c r="AS21" s="11"/>
      <c r="AT21" s="10"/>
      <c r="AU21" s="10"/>
      <c r="AV21" s="10"/>
      <c r="AW21" s="10"/>
      <c r="AX21" s="10"/>
      <c r="AY21" s="10"/>
      <c r="AZ21" s="10"/>
      <c r="BA21" s="10"/>
      <c r="BB21" s="10"/>
      <c r="BC21" s="13"/>
      <c r="BD21" s="13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ht="12.75">
      <c r="A22" s="1">
        <v>20</v>
      </c>
      <c r="B22" s="9" t="s">
        <v>73</v>
      </c>
      <c r="C22" s="1" t="s">
        <v>74</v>
      </c>
      <c r="D22" s="10">
        <v>1.04</v>
      </c>
      <c r="E22" s="11">
        <v>38.63317329</v>
      </c>
      <c r="F22" s="11">
        <v>-79.2300381</v>
      </c>
      <c r="G22" s="10">
        <v>5.68</v>
      </c>
      <c r="H22" s="10">
        <v>471.63</v>
      </c>
      <c r="I22" s="10">
        <v>1451.2</v>
      </c>
      <c r="J22" s="10">
        <v>152.09</v>
      </c>
      <c r="K22" s="10">
        <v>2.42</v>
      </c>
      <c r="L22" s="10">
        <v>2.146703425014</v>
      </c>
      <c r="M22" s="10">
        <v>580.5547653385805</v>
      </c>
      <c r="N22" s="12">
        <v>1.945230315955</v>
      </c>
      <c r="O22" s="10">
        <v>2280.18</v>
      </c>
      <c r="P22" s="13">
        <v>38.642674</v>
      </c>
      <c r="Q22" s="13">
        <v>-79.250389</v>
      </c>
      <c r="R22" s="10">
        <v>2.56</v>
      </c>
      <c r="S22" s="10">
        <v>37.93</v>
      </c>
      <c r="T22" s="10">
        <v>20.24</v>
      </c>
      <c r="U22" s="10">
        <v>36.91118404229</v>
      </c>
      <c r="V22" s="10">
        <v>98.53</v>
      </c>
      <c r="W22" s="10">
        <v>0.37</v>
      </c>
      <c r="X22" s="10">
        <v>0</v>
      </c>
      <c r="Y22" s="10">
        <v>1.21</v>
      </c>
      <c r="Z22" s="10">
        <v>0</v>
      </c>
      <c r="AA22" s="10">
        <v>0</v>
      </c>
      <c r="AB22" s="10">
        <v>0</v>
      </c>
      <c r="AC22" s="10">
        <v>1.16</v>
      </c>
      <c r="AD22" s="10">
        <f t="shared" si="0"/>
        <v>0.48446375399676717</v>
      </c>
      <c r="AE22" s="10">
        <f t="shared" si="1"/>
        <v>4.431091918237344</v>
      </c>
      <c r="AF22" s="10">
        <f t="shared" si="2"/>
        <v>0.5368130486233579</v>
      </c>
      <c r="AG22" s="10">
        <f t="shared" si="3"/>
        <v>3.478407155816315</v>
      </c>
      <c r="AH22" s="10">
        <f t="shared" si="4"/>
        <v>5.133457489921583</v>
      </c>
      <c r="AI22" s="10">
        <f t="shared" si="5"/>
        <v>255.4929577464789</v>
      </c>
      <c r="AJ22" s="10">
        <f t="shared" si="6"/>
        <v>1.1273098891078621</v>
      </c>
      <c r="AK22" s="12">
        <f t="shared" si="12"/>
        <v>1.870413765341346</v>
      </c>
      <c r="AL22" s="12">
        <f t="shared" si="13"/>
        <v>0.5346410609940643</v>
      </c>
      <c r="AM22" s="12">
        <f t="shared" si="9"/>
        <v>0.10043700850775637</v>
      </c>
      <c r="AN22" s="12">
        <f t="shared" si="14"/>
        <v>2714.3444562633613</v>
      </c>
      <c r="AO22" s="10">
        <f t="shared" si="11"/>
        <v>1.2309538522540562</v>
      </c>
      <c r="AQ22" s="10"/>
      <c r="AR22" s="11"/>
      <c r="AS22" s="11"/>
      <c r="AT22" s="10"/>
      <c r="AU22" s="10"/>
      <c r="AV22" s="10"/>
      <c r="AW22" s="10"/>
      <c r="AX22" s="10"/>
      <c r="AY22" s="10"/>
      <c r="AZ22" s="10"/>
      <c r="BA22" s="10"/>
      <c r="BB22" s="10"/>
      <c r="BC22" s="13"/>
      <c r="BD22" s="13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ht="12.75">
      <c r="A23" s="1">
        <v>21</v>
      </c>
      <c r="B23" s="9" t="s">
        <v>75</v>
      </c>
      <c r="C23" s="1" t="s">
        <v>76</v>
      </c>
      <c r="D23" s="10">
        <v>277</v>
      </c>
      <c r="E23" s="11">
        <v>39.0123313</v>
      </c>
      <c r="F23" s="11">
        <v>-78.9561387</v>
      </c>
      <c r="G23" s="10">
        <v>131.972571999</v>
      </c>
      <c r="H23" s="10">
        <v>562.1505299673</v>
      </c>
      <c r="I23" s="10">
        <v>3461.5</v>
      </c>
      <c r="J23" s="10">
        <v>62.17915725708</v>
      </c>
      <c r="K23" s="10">
        <v>65.6164272821</v>
      </c>
      <c r="L23" s="10">
        <v>48.85784985993</v>
      </c>
      <c r="M23" s="10">
        <v>15.342032733114593</v>
      </c>
      <c r="N23" s="12">
        <v>326.3795736584</v>
      </c>
      <c r="O23" s="10">
        <v>2593.50402</v>
      </c>
      <c r="P23" s="13">
        <v>38.6827507</v>
      </c>
      <c r="Q23" s="13">
        <v>-79.1657257</v>
      </c>
      <c r="R23" s="10">
        <v>2.694329609</v>
      </c>
      <c r="S23" s="10">
        <v>41.49039845</v>
      </c>
      <c r="T23" s="10">
        <v>21.8484965516</v>
      </c>
      <c r="U23" s="10">
        <v>43.01374953107</v>
      </c>
      <c r="V23" s="10">
        <v>87.91</v>
      </c>
      <c r="W23" s="10">
        <v>7.75</v>
      </c>
      <c r="X23" s="10">
        <v>0.08</v>
      </c>
      <c r="Y23" s="10">
        <v>3.47</v>
      </c>
      <c r="Z23" s="10">
        <v>0</v>
      </c>
      <c r="AA23" s="10">
        <v>0.33</v>
      </c>
      <c r="AB23" s="10">
        <v>0.49</v>
      </c>
      <c r="AC23" s="10">
        <v>2.03</v>
      </c>
      <c r="AD23" s="10">
        <f t="shared" si="0"/>
        <v>5.669508600851819</v>
      </c>
      <c r="AE23" s="10">
        <f t="shared" si="1"/>
        <v>8.617651599044988</v>
      </c>
      <c r="AF23" s="10">
        <f t="shared" si="2"/>
        <v>0.38493196565204524</v>
      </c>
      <c r="AG23" s="10">
        <f t="shared" si="3"/>
        <v>6.764856505250316</v>
      </c>
      <c r="AH23" s="10">
        <f t="shared" si="4"/>
        <v>1946.5632946881306</v>
      </c>
      <c r="AI23" s="10">
        <f t="shared" si="5"/>
        <v>26.22893490343</v>
      </c>
      <c r="AJ23" s="10">
        <f t="shared" si="6"/>
        <v>1.3430068549929024</v>
      </c>
      <c r="AK23" s="12">
        <f t="shared" si="12"/>
        <v>1.1782656088750902</v>
      </c>
      <c r="AL23" s="12">
        <f t="shared" si="13"/>
        <v>0.8487050733448094</v>
      </c>
      <c r="AM23" s="12">
        <f t="shared" si="9"/>
        <v>16.75217215800718</v>
      </c>
      <c r="AN23" s="12">
        <f t="shared" si="14"/>
        <v>4078.5664051211247</v>
      </c>
      <c r="AO23" s="10">
        <f t="shared" si="11"/>
        <v>0.027291680635802354</v>
      </c>
      <c r="AQ23" s="10"/>
      <c r="AR23" s="11"/>
      <c r="AS23" s="11"/>
      <c r="AT23" s="10"/>
      <c r="AU23" s="10"/>
      <c r="AV23" s="10"/>
      <c r="AW23" s="10"/>
      <c r="AX23" s="10"/>
      <c r="AY23" s="10"/>
      <c r="AZ23" s="10"/>
      <c r="BA23" s="10"/>
      <c r="BB23" s="10"/>
      <c r="BC23" s="13"/>
      <c r="BD23" s="13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ht="12.75">
      <c r="A24" s="1">
        <v>22</v>
      </c>
      <c r="B24" s="9" t="s">
        <v>77</v>
      </c>
      <c r="C24" s="1" t="s">
        <v>78</v>
      </c>
      <c r="D24" s="10">
        <v>0.24</v>
      </c>
      <c r="E24" s="11">
        <v>39.088996</v>
      </c>
      <c r="F24" s="11">
        <v>-78.8983578</v>
      </c>
      <c r="G24" s="10">
        <v>1.84</v>
      </c>
      <c r="H24" s="10">
        <v>433.07</v>
      </c>
      <c r="I24" s="10">
        <v>619</v>
      </c>
      <c r="J24" s="10">
        <v>96.81</v>
      </c>
      <c r="K24" s="10">
        <v>0.73</v>
      </c>
      <c r="L24" s="10">
        <v>0.7088078232419</v>
      </c>
      <c r="M24" s="10">
        <v>434.9842423261</v>
      </c>
      <c r="N24" s="12" t="s">
        <v>64</v>
      </c>
      <c r="O24" s="10">
        <v>1778.01</v>
      </c>
      <c r="P24" s="13">
        <v>39.092651</v>
      </c>
      <c r="Q24" s="13">
        <v>-78.900375</v>
      </c>
      <c r="R24" s="10">
        <v>2.6</v>
      </c>
      <c r="S24" s="10">
        <v>40.2</v>
      </c>
      <c r="T24" s="10">
        <v>18.86</v>
      </c>
      <c r="U24" s="10">
        <v>29.89270506343</v>
      </c>
      <c r="V24" s="10">
        <v>99.45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0.8</v>
      </c>
      <c r="AD24" s="10">
        <f t="shared" si="0"/>
        <v>0.3385967142720058</v>
      </c>
      <c r="AE24" s="10">
        <f t="shared" si="1"/>
        <v>2.093368876203835</v>
      </c>
      <c r="AF24" s="10">
        <f t="shared" si="2"/>
        <v>0.7810081431339851</v>
      </c>
      <c r="AG24" s="10">
        <f t="shared" si="3"/>
        <v>1.6432945678200106</v>
      </c>
      <c r="AH24" s="10">
        <f t="shared" si="4"/>
        <v>0.7988558290755599</v>
      </c>
      <c r="AI24" s="10">
        <f t="shared" si="5"/>
        <v>336.4130434782609</v>
      </c>
      <c r="AJ24" s="10">
        <f t="shared" si="6"/>
        <v>1.0298983392440177</v>
      </c>
      <c r="AK24" s="12" t="s">
        <v>64</v>
      </c>
      <c r="AL24" s="12" t="s">
        <v>64</v>
      </c>
      <c r="AM24" s="12">
        <f t="shared" si="9"/>
        <v>0.03500145496993692</v>
      </c>
      <c r="AN24" s="12" t="s">
        <v>64</v>
      </c>
      <c r="AO24" s="10">
        <f t="shared" si="11"/>
        <v>1.0044201683933314</v>
      </c>
      <c r="AQ24" s="10"/>
      <c r="AR24" s="11"/>
      <c r="AS24" s="11"/>
      <c r="AT24" s="10"/>
      <c r="AU24" s="10"/>
      <c r="AV24" s="10"/>
      <c r="AW24" s="10"/>
      <c r="AX24" s="10"/>
      <c r="AY24" s="10"/>
      <c r="AZ24" s="10"/>
      <c r="BA24" s="10"/>
      <c r="BB24" s="10"/>
      <c r="BC24" s="13"/>
      <c r="BD24" s="13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ht="12.75">
      <c r="A25" s="1">
        <v>23</v>
      </c>
      <c r="B25" s="9" t="s">
        <v>79</v>
      </c>
      <c r="C25" s="1" t="s">
        <v>80</v>
      </c>
      <c r="D25" s="10">
        <v>1461</v>
      </c>
      <c r="E25" s="11">
        <v>39.44703879</v>
      </c>
      <c r="F25" s="11">
        <v>-78.6541817</v>
      </c>
      <c r="G25" s="10">
        <v>293.928906249</v>
      </c>
      <c r="H25" s="10">
        <v>483.3773031292</v>
      </c>
      <c r="I25" s="10">
        <v>4295.7</v>
      </c>
      <c r="J25" s="10">
        <v>57.6862392425537</v>
      </c>
      <c r="K25" s="10">
        <v>129.3984650432</v>
      </c>
      <c r="L25" s="10">
        <v>89.64940425704</v>
      </c>
      <c r="M25" s="10">
        <v>7.757155617455897</v>
      </c>
      <c r="N25" s="12">
        <v>1905.844484177</v>
      </c>
      <c r="O25" s="10">
        <v>2714.8951</v>
      </c>
      <c r="P25" s="13">
        <v>38.8494415</v>
      </c>
      <c r="Q25" s="13">
        <v>-79.2137299</v>
      </c>
      <c r="R25" s="10">
        <v>2.635642504</v>
      </c>
      <c r="S25" s="10">
        <v>41.3134217</v>
      </c>
      <c r="T25" s="10">
        <v>23.5549142852</v>
      </c>
      <c r="U25" s="10">
        <v>46.92466601482</v>
      </c>
      <c r="V25" s="10">
        <v>80.37</v>
      </c>
      <c r="W25" s="10">
        <v>14.66</v>
      </c>
      <c r="X25" s="10">
        <v>0.13</v>
      </c>
      <c r="Y25" s="10">
        <v>3.85</v>
      </c>
      <c r="Z25" s="10">
        <v>0.01</v>
      </c>
      <c r="AA25" s="10">
        <v>0.48</v>
      </c>
      <c r="AB25" s="10">
        <v>0.52</v>
      </c>
      <c r="AC25" s="10">
        <v>2.44</v>
      </c>
      <c r="AD25" s="10">
        <f t="shared" si="0"/>
        <v>16.296817721298694</v>
      </c>
      <c r="AE25" s="10">
        <f t="shared" si="1"/>
        <v>5.501037428913198</v>
      </c>
      <c r="AF25" s="10">
        <f t="shared" si="2"/>
        <v>0.4817881828342574</v>
      </c>
      <c r="AG25" s="10">
        <f t="shared" si="3"/>
        <v>4.31831438169686</v>
      </c>
      <c r="AH25" s="10">
        <f t="shared" si="4"/>
        <v>9956.630060530864</v>
      </c>
      <c r="AI25" s="10">
        <f t="shared" si="5"/>
        <v>14.614758564647346</v>
      </c>
      <c r="AJ25" s="10">
        <f t="shared" si="6"/>
        <v>1.4433834347877283</v>
      </c>
      <c r="AK25" s="12">
        <f aca="true" t="shared" si="15" ref="AK25:AK47">N25/D25</f>
        <v>1.3044794552888432</v>
      </c>
      <c r="AL25" s="12">
        <f aca="true" t="shared" si="16" ref="AL25:AL47">1/AK25</f>
        <v>0.7665893057538233</v>
      </c>
      <c r="AM25" s="12">
        <f t="shared" si="9"/>
        <v>46.45985741988808</v>
      </c>
      <c r="AN25" s="12">
        <f aca="true" t="shared" si="17" ref="AN25:AN47">AK25*I25</f>
        <v>5603.652396084283</v>
      </c>
      <c r="AO25" s="10">
        <f t="shared" si="11"/>
        <v>0.016047827581557997</v>
      </c>
      <c r="AQ25" s="10"/>
      <c r="AR25" s="11"/>
      <c r="AS25" s="11"/>
      <c r="AT25" s="10"/>
      <c r="AU25" s="10"/>
      <c r="AV25" s="10"/>
      <c r="AW25" s="10"/>
      <c r="AX25" s="10"/>
      <c r="AY25" s="10"/>
      <c r="AZ25" s="10"/>
      <c r="BA25" s="10"/>
      <c r="BB25" s="10"/>
      <c r="BC25" s="13"/>
      <c r="BD25" s="13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ht="12.75">
      <c r="A26" s="1">
        <v>24</v>
      </c>
      <c r="B26" s="9" t="s">
        <v>81</v>
      </c>
      <c r="C26" s="1" t="s">
        <v>82</v>
      </c>
      <c r="D26" s="10">
        <v>148</v>
      </c>
      <c r="E26" s="11">
        <v>39.5532222</v>
      </c>
      <c r="F26" s="11">
        <v>-78.555</v>
      </c>
      <c r="G26" s="10">
        <v>98.92</v>
      </c>
      <c r="H26" s="10">
        <v>360.54</v>
      </c>
      <c r="I26" s="10">
        <v>2210.9</v>
      </c>
      <c r="J26" s="10">
        <v>75.44</v>
      </c>
      <c r="K26" s="10">
        <v>42.22</v>
      </c>
      <c r="L26" s="10">
        <v>28.78388762325</v>
      </c>
      <c r="M26" s="10">
        <v>14.799261376836743</v>
      </c>
      <c r="N26" s="12">
        <v>230.2662883502</v>
      </c>
      <c r="O26" s="10">
        <v>1658.46</v>
      </c>
      <c r="P26" s="13">
        <v>39.743542</v>
      </c>
      <c r="Q26" s="13">
        <v>-78.533928</v>
      </c>
      <c r="R26" s="10">
        <v>2.58</v>
      </c>
      <c r="S26" s="10">
        <v>40.54</v>
      </c>
      <c r="T26" s="10">
        <v>19.6</v>
      </c>
      <c r="U26" s="10">
        <v>40.39388606931</v>
      </c>
      <c r="V26" s="10">
        <v>83.12</v>
      </c>
      <c r="W26" s="10">
        <v>10.72</v>
      </c>
      <c r="X26" s="10">
        <v>0.03</v>
      </c>
      <c r="Y26" s="10">
        <v>3.88</v>
      </c>
      <c r="Z26" s="10">
        <v>0</v>
      </c>
      <c r="AA26" s="10">
        <v>0.08</v>
      </c>
      <c r="AB26" s="10">
        <v>1.38</v>
      </c>
      <c r="AC26" s="10">
        <v>2.28</v>
      </c>
      <c r="AD26" s="10">
        <f t="shared" si="0"/>
        <v>5.141765488288454</v>
      </c>
      <c r="AE26" s="10">
        <f t="shared" si="1"/>
        <v>5.598055315593814</v>
      </c>
      <c r="AF26" s="10">
        <f t="shared" si="2"/>
        <v>0.47759508716848553</v>
      </c>
      <c r="AG26" s="10">
        <f t="shared" si="3"/>
        <v>4.394473422741144</v>
      </c>
      <c r="AH26" s="10">
        <f t="shared" si="4"/>
        <v>1066.497716755541</v>
      </c>
      <c r="AI26" s="10">
        <f t="shared" si="5"/>
        <v>22.350384148807116</v>
      </c>
      <c r="AJ26" s="10">
        <f t="shared" si="6"/>
        <v>1.4667928305103952</v>
      </c>
      <c r="AK26" s="12">
        <f t="shared" si="15"/>
        <v>1.5558532996635135</v>
      </c>
      <c r="AL26" s="12">
        <f t="shared" si="16"/>
        <v>0.6427341190948217</v>
      </c>
      <c r="AM26" s="12">
        <f t="shared" si="9"/>
        <v>10.974840283982934</v>
      </c>
      <c r="AN26" s="12">
        <f t="shared" si="17"/>
        <v>3439.8360602260623</v>
      </c>
      <c r="AO26" s="10">
        <f t="shared" si="11"/>
        <v>0.04104748814788024</v>
      </c>
      <c r="AQ26" s="10"/>
      <c r="AR26" s="11"/>
      <c r="AS26" s="13"/>
      <c r="AT26" s="10"/>
      <c r="AU26" s="10"/>
      <c r="AV26" s="10"/>
      <c r="AW26" s="10"/>
      <c r="AX26" s="10"/>
      <c r="AY26" s="10"/>
      <c r="AZ26" s="10"/>
      <c r="BA26" s="10"/>
      <c r="BB26" s="10"/>
      <c r="BC26" s="13"/>
      <c r="BD26" s="13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ht="12.75">
      <c r="A27" s="1">
        <v>25</v>
      </c>
      <c r="B27" s="9" t="s">
        <v>83</v>
      </c>
      <c r="C27" s="1" t="s">
        <v>84</v>
      </c>
      <c r="D27" s="10">
        <v>5.08</v>
      </c>
      <c r="E27" s="11">
        <v>39.54731426</v>
      </c>
      <c r="F27" s="11">
        <v>-78.55529132</v>
      </c>
      <c r="G27" s="10">
        <v>15.76</v>
      </c>
      <c r="H27" s="10">
        <v>294.44</v>
      </c>
      <c r="I27" s="10">
        <v>441.5</v>
      </c>
      <c r="J27" s="10">
        <v>111.16</v>
      </c>
      <c r="K27" s="10">
        <v>5.61</v>
      </c>
      <c r="L27" s="10">
        <v>4.92776053418</v>
      </c>
      <c r="M27" s="10">
        <v>58.211639256074115</v>
      </c>
      <c r="N27" s="12">
        <v>8.327923737738</v>
      </c>
      <c r="O27" s="10">
        <v>797.24</v>
      </c>
      <c r="P27" s="13">
        <v>39.564465</v>
      </c>
      <c r="Q27" s="13">
        <v>-78.575798</v>
      </c>
      <c r="R27" s="10">
        <v>2.57</v>
      </c>
      <c r="S27" s="10">
        <v>38.61</v>
      </c>
      <c r="T27" s="10">
        <v>21.22</v>
      </c>
      <c r="U27" s="10">
        <v>30.04938976998</v>
      </c>
      <c r="V27" s="10">
        <v>85.19</v>
      </c>
      <c r="W27" s="10">
        <v>10.62</v>
      </c>
      <c r="X27" s="10">
        <v>0</v>
      </c>
      <c r="Y27" s="10">
        <v>3.54</v>
      </c>
      <c r="Z27" s="10">
        <v>0</v>
      </c>
      <c r="AA27" s="10">
        <v>0.04</v>
      </c>
      <c r="AB27" s="10">
        <v>0.64</v>
      </c>
      <c r="AC27" s="10">
        <v>2.11</v>
      </c>
      <c r="AD27" s="10">
        <f t="shared" si="0"/>
        <v>1.030894249987197</v>
      </c>
      <c r="AE27" s="10">
        <f t="shared" si="1"/>
        <v>4.780083441382275</v>
      </c>
      <c r="AF27" s="10">
        <f t="shared" si="2"/>
        <v>0.5168454586338666</v>
      </c>
      <c r="AG27" s="10">
        <f t="shared" si="3"/>
        <v>3.752365501485086</v>
      </c>
      <c r="AH27" s="10">
        <f t="shared" si="4"/>
        <v>31.479877517016103</v>
      </c>
      <c r="AI27" s="10">
        <f t="shared" si="5"/>
        <v>28.013959390862944</v>
      </c>
      <c r="AJ27" s="10">
        <f t="shared" si="6"/>
        <v>1.1384481776433415</v>
      </c>
      <c r="AK27" s="12">
        <f t="shared" si="15"/>
        <v>1.6393550664838583</v>
      </c>
      <c r="AL27" s="12">
        <f t="shared" si="16"/>
        <v>0.6099959797878518</v>
      </c>
      <c r="AM27" s="12">
        <f t="shared" si="9"/>
        <v>0.7352887928886731</v>
      </c>
      <c r="AN27" s="12">
        <f t="shared" si="17"/>
        <v>723.7752618526234</v>
      </c>
      <c r="AO27" s="10">
        <f t="shared" si="11"/>
        <v>0.1977028911020042</v>
      </c>
      <c r="AQ27" s="10"/>
      <c r="AR27" s="11"/>
      <c r="AS27" s="11"/>
      <c r="AT27" s="10"/>
      <c r="AU27" s="10"/>
      <c r="AV27" s="10"/>
      <c r="AW27" s="10"/>
      <c r="AX27" s="10"/>
      <c r="AY27" s="10"/>
      <c r="AZ27" s="10"/>
      <c r="BA27" s="10"/>
      <c r="BB27" s="10"/>
      <c r="BC27" s="13"/>
      <c r="BD27" s="13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ht="12.75">
      <c r="A28" s="1">
        <v>26</v>
      </c>
      <c r="B28" s="9" t="s">
        <v>85</v>
      </c>
      <c r="C28" s="1" t="s">
        <v>86</v>
      </c>
      <c r="D28" s="10">
        <v>28.9</v>
      </c>
      <c r="E28" s="11">
        <v>39.3153778</v>
      </c>
      <c r="F28" s="11">
        <v>-78.6572363</v>
      </c>
      <c r="G28" s="10">
        <v>26.95</v>
      </c>
      <c r="H28" s="10">
        <v>311.74</v>
      </c>
      <c r="I28" s="10">
        <v>1411.4</v>
      </c>
      <c r="J28" s="10">
        <v>61.38</v>
      </c>
      <c r="K28" s="10">
        <v>10.17</v>
      </c>
      <c r="L28" s="10">
        <v>8.765588064329</v>
      </c>
      <c r="M28" s="10">
        <v>82.00120980614416</v>
      </c>
      <c r="N28" s="12">
        <v>37.07559959396</v>
      </c>
      <c r="O28" s="10">
        <v>1696.26</v>
      </c>
      <c r="P28" s="13">
        <v>39.278473</v>
      </c>
      <c r="Q28" s="13">
        <v>-78.70047</v>
      </c>
      <c r="R28" s="10">
        <v>2.59</v>
      </c>
      <c r="S28" s="10">
        <v>39.93</v>
      </c>
      <c r="T28" s="10">
        <v>18.79</v>
      </c>
      <c r="U28" s="10">
        <v>32.93013363734</v>
      </c>
      <c r="V28" s="10">
        <v>73.22</v>
      </c>
      <c r="W28" s="10">
        <v>21.22</v>
      </c>
      <c r="X28" s="10">
        <v>0.03</v>
      </c>
      <c r="Y28" s="10">
        <v>5.35</v>
      </c>
      <c r="Z28" s="10">
        <v>0</v>
      </c>
      <c r="AA28" s="10">
        <v>0.03</v>
      </c>
      <c r="AB28" s="10">
        <v>0.16</v>
      </c>
      <c r="AC28" s="10">
        <v>3.26</v>
      </c>
      <c r="AD28" s="10">
        <f t="shared" si="0"/>
        <v>3.2969835894532507</v>
      </c>
      <c r="AE28" s="10">
        <f t="shared" si="1"/>
        <v>2.658669000467371</v>
      </c>
      <c r="AF28" s="10">
        <f t="shared" si="2"/>
        <v>0.6930208607342847</v>
      </c>
      <c r="AG28" s="10">
        <f t="shared" si="3"/>
        <v>2.0870551653668863</v>
      </c>
      <c r="AH28" s="10">
        <f t="shared" si="4"/>
        <v>128.3963433684973</v>
      </c>
      <c r="AI28" s="10">
        <f t="shared" si="5"/>
        <v>52.371057513914664</v>
      </c>
      <c r="AJ28" s="10">
        <f t="shared" si="6"/>
        <v>1.160218792551542</v>
      </c>
      <c r="AK28" s="12">
        <f t="shared" si="15"/>
        <v>1.2828927195141868</v>
      </c>
      <c r="AL28" s="12">
        <f t="shared" si="16"/>
        <v>0.7794884052180807</v>
      </c>
      <c r="AM28" s="12">
        <f t="shared" si="9"/>
        <v>1.1230803353977827</v>
      </c>
      <c r="AN28" s="12">
        <f t="shared" si="17"/>
        <v>1810.6747843223234</v>
      </c>
      <c r="AO28" s="10">
        <f t="shared" si="11"/>
        <v>0.26304359339880723</v>
      </c>
      <c r="AQ28" s="10"/>
      <c r="AR28" s="11"/>
      <c r="AS28" s="11"/>
      <c r="AT28" s="10"/>
      <c r="AU28" s="10"/>
      <c r="AV28" s="10"/>
      <c r="AW28" s="10"/>
      <c r="AX28" s="10"/>
      <c r="AY28" s="10"/>
      <c r="AZ28" s="10"/>
      <c r="BA28" s="10"/>
      <c r="BB28" s="10"/>
      <c r="BC28" s="13"/>
      <c r="BD28" s="13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ht="12.75">
      <c r="A29" s="1">
        <v>27</v>
      </c>
      <c r="B29" s="9" t="s">
        <v>87</v>
      </c>
      <c r="C29" s="1" t="s">
        <v>88</v>
      </c>
      <c r="D29" s="10">
        <v>108</v>
      </c>
      <c r="E29" s="11">
        <v>39.49870519</v>
      </c>
      <c r="F29" s="11">
        <v>-78.48862238</v>
      </c>
      <c r="G29" s="10">
        <v>67.35</v>
      </c>
      <c r="H29" s="10">
        <v>305.07</v>
      </c>
      <c r="I29" s="10">
        <v>1861.4</v>
      </c>
      <c r="J29" s="10">
        <v>55.1</v>
      </c>
      <c r="K29" s="10">
        <v>33.29</v>
      </c>
      <c r="L29" s="10">
        <v>24.82496603119</v>
      </c>
      <c r="M29" s="10">
        <v>31.64501938377699</v>
      </c>
      <c r="N29" s="12">
        <v>159.1953698818</v>
      </c>
      <c r="O29" s="10">
        <v>1473.14</v>
      </c>
      <c r="P29" s="13">
        <v>39.373303</v>
      </c>
      <c r="Q29" s="13">
        <v>-78.617073</v>
      </c>
      <c r="R29" s="10">
        <v>2.61</v>
      </c>
      <c r="S29" s="10">
        <v>38.92</v>
      </c>
      <c r="T29" s="10">
        <v>19.77</v>
      </c>
      <c r="U29" s="10">
        <v>30.84091820124</v>
      </c>
      <c r="V29" s="10">
        <v>77.98</v>
      </c>
      <c r="W29" s="10">
        <v>18.11</v>
      </c>
      <c r="X29" s="10">
        <v>0.01</v>
      </c>
      <c r="Y29" s="10">
        <v>3.73</v>
      </c>
      <c r="Z29" s="10">
        <v>0</v>
      </c>
      <c r="AA29" s="10">
        <v>0.06</v>
      </c>
      <c r="AB29" s="10">
        <v>0.09</v>
      </c>
      <c r="AC29" s="10">
        <v>2.57</v>
      </c>
      <c r="AD29" s="10">
        <f t="shared" si="0"/>
        <v>4.350459125072283</v>
      </c>
      <c r="AE29" s="10">
        <f t="shared" si="1"/>
        <v>5.706286467127199</v>
      </c>
      <c r="AF29" s="10">
        <f t="shared" si="2"/>
        <v>0.4730441306772682</v>
      </c>
      <c r="AG29" s="10">
        <f t="shared" si="3"/>
        <v>4.479434876694851</v>
      </c>
      <c r="AH29" s="10">
        <f t="shared" si="4"/>
        <v>620.289518220119</v>
      </c>
      <c r="AI29" s="10">
        <f t="shared" si="5"/>
        <v>27.637713437268008</v>
      </c>
      <c r="AJ29" s="10">
        <f t="shared" si="6"/>
        <v>1.3409887432745953</v>
      </c>
      <c r="AK29" s="12">
        <f t="shared" si="15"/>
        <v>1.4740312026092592</v>
      </c>
      <c r="AL29" s="12">
        <f t="shared" si="16"/>
        <v>0.67841169049193</v>
      </c>
      <c r="AM29" s="12">
        <f t="shared" si="9"/>
        <v>5.9178112911633365</v>
      </c>
      <c r="AN29" s="12">
        <f t="shared" si="17"/>
        <v>2743.7616805368752</v>
      </c>
      <c r="AO29" s="10">
        <f t="shared" si="11"/>
        <v>0.1037303549473137</v>
      </c>
      <c r="AQ29" s="10"/>
      <c r="AR29" s="11"/>
      <c r="AS29" s="11"/>
      <c r="AT29" s="15"/>
      <c r="AU29" s="15"/>
      <c r="AV29" s="15"/>
      <c r="AW29" s="15"/>
      <c r="AX29" s="10"/>
      <c r="AY29" s="10"/>
      <c r="AZ29" s="10"/>
      <c r="BA29" s="10"/>
      <c r="BB29" s="10"/>
      <c r="BC29" s="13"/>
      <c r="BD29" s="13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ht="12.75">
      <c r="A30" s="1">
        <v>28</v>
      </c>
      <c r="B30" s="9" t="s">
        <v>89</v>
      </c>
      <c r="C30" s="1" t="s">
        <v>90</v>
      </c>
      <c r="D30" s="10">
        <v>3103</v>
      </c>
      <c r="E30" s="11">
        <v>39.53891667</v>
      </c>
      <c r="F30" s="11">
        <v>-78.45638889</v>
      </c>
      <c r="G30" s="10">
        <v>443.04</v>
      </c>
      <c r="H30" s="10">
        <v>403.89</v>
      </c>
      <c r="I30" s="10">
        <v>4362.7</v>
      </c>
      <c r="J30" s="10">
        <v>65.45</v>
      </c>
      <c r="K30" s="10">
        <v>152.15</v>
      </c>
      <c r="L30" s="10">
        <v>102.7285860539</v>
      </c>
      <c r="M30" s="10">
        <v>13.845704584055575</v>
      </c>
      <c r="N30" s="12">
        <v>4151.818531467</v>
      </c>
      <c r="O30" s="10">
        <v>2680.45</v>
      </c>
      <c r="P30" s="13">
        <v>39.207874</v>
      </c>
      <c r="Q30" s="13">
        <v>-79.044548</v>
      </c>
      <c r="R30" s="10">
        <v>2.64</v>
      </c>
      <c r="S30" s="10">
        <v>42.14</v>
      </c>
      <c r="T30" s="10">
        <v>17.75</v>
      </c>
      <c r="U30" s="10">
        <v>47.55928252929</v>
      </c>
      <c r="V30" s="10">
        <v>79.9</v>
      </c>
      <c r="W30" s="10">
        <v>13.32</v>
      </c>
      <c r="X30" s="10">
        <v>0.52</v>
      </c>
      <c r="Y30" s="10">
        <v>4.83</v>
      </c>
      <c r="Z30" s="10">
        <v>0.07</v>
      </c>
      <c r="AA30" s="10">
        <v>0.66</v>
      </c>
      <c r="AB30" s="10">
        <v>0.61</v>
      </c>
      <c r="AC30" s="10">
        <v>2.71</v>
      </c>
      <c r="AD30" s="10">
        <f t="shared" si="0"/>
        <v>30.205808521222192</v>
      </c>
      <c r="AE30" s="10">
        <f t="shared" si="1"/>
        <v>3.4009546866366542</v>
      </c>
      <c r="AF30" s="10">
        <f t="shared" si="2"/>
        <v>0.6127425233317416</v>
      </c>
      <c r="AG30" s="10">
        <f t="shared" si="3"/>
        <v>2.669749429009774</v>
      </c>
      <c r="AH30" s="10">
        <f t="shared" si="4"/>
        <v>21871.51117021622</v>
      </c>
      <c r="AI30" s="10">
        <f t="shared" si="5"/>
        <v>9.847192127121703</v>
      </c>
      <c r="AJ30" s="10">
        <f t="shared" si="6"/>
        <v>1.4810872595887712</v>
      </c>
      <c r="AK30" s="12">
        <f t="shared" si="15"/>
        <v>1.338001460350306</v>
      </c>
      <c r="AL30" s="12">
        <f t="shared" si="16"/>
        <v>0.7473833397298288</v>
      </c>
      <c r="AM30" s="12">
        <f t="shared" si="9"/>
        <v>40.88974725432816</v>
      </c>
      <c r="AN30" s="12">
        <f t="shared" si="17"/>
        <v>5837.2989710702805</v>
      </c>
      <c r="AO30" s="10">
        <f t="shared" si="11"/>
        <v>0.03428087990308147</v>
      </c>
      <c r="AQ30" s="10"/>
      <c r="AR30" s="11"/>
      <c r="AS30" s="11"/>
      <c r="AT30" s="10"/>
      <c r="AU30" s="10"/>
      <c r="AV30" s="10"/>
      <c r="AW30" s="10"/>
      <c r="AX30" s="10"/>
      <c r="AY30" s="10"/>
      <c r="AZ30" s="10"/>
      <c r="BA30" s="10"/>
      <c r="BB30" s="10"/>
      <c r="BC30" s="13"/>
      <c r="BD30" s="13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ht="12.75">
      <c r="A31" s="1">
        <v>29</v>
      </c>
      <c r="B31" s="9" t="s">
        <v>91</v>
      </c>
      <c r="C31" s="1" t="s">
        <v>92</v>
      </c>
      <c r="D31" s="10">
        <v>10.4</v>
      </c>
      <c r="E31" s="11">
        <v>39.70064593</v>
      </c>
      <c r="F31" s="11">
        <v>-78.31584442</v>
      </c>
      <c r="G31" s="10">
        <v>20.7</v>
      </c>
      <c r="H31" s="10">
        <v>284.74</v>
      </c>
      <c r="I31" s="10">
        <v>1128.7</v>
      </c>
      <c r="J31" s="10">
        <v>87.97</v>
      </c>
      <c r="K31" s="10">
        <v>8.6</v>
      </c>
      <c r="L31" s="10">
        <v>6.236290124449</v>
      </c>
      <c r="M31" s="10">
        <v>59.73299089251</v>
      </c>
      <c r="N31" s="12">
        <v>16.09020395098</v>
      </c>
      <c r="O31" s="10">
        <v>1189.35</v>
      </c>
      <c r="P31" s="13">
        <v>39.739758</v>
      </c>
      <c r="Q31" s="13">
        <v>-78.298317</v>
      </c>
      <c r="R31" s="10">
        <v>2.65</v>
      </c>
      <c r="S31" s="10">
        <v>40.83</v>
      </c>
      <c r="T31" s="10">
        <v>20.48</v>
      </c>
      <c r="U31" s="10">
        <v>30.05087566404</v>
      </c>
      <c r="V31" s="10">
        <v>59.86</v>
      </c>
      <c r="W31" s="10">
        <v>25.73</v>
      </c>
      <c r="X31" s="10">
        <v>0</v>
      </c>
      <c r="Y31" s="10">
        <v>8.65</v>
      </c>
      <c r="Z31" s="10">
        <v>0</v>
      </c>
      <c r="AA31" s="10">
        <v>0.02</v>
      </c>
      <c r="AB31" s="10">
        <v>5.64</v>
      </c>
      <c r="AC31" s="10">
        <v>4.48</v>
      </c>
      <c r="AD31" s="10">
        <f t="shared" si="0"/>
        <v>1.6676581416934768</v>
      </c>
      <c r="AE31" s="10">
        <f t="shared" si="1"/>
        <v>3.7395494727211656</v>
      </c>
      <c r="AF31" s="10">
        <f t="shared" si="2"/>
        <v>0.5843442863481144</v>
      </c>
      <c r="AG31" s="10">
        <f t="shared" si="3"/>
        <v>2.935546336086115</v>
      </c>
      <c r="AH31" s="10">
        <f t="shared" si="4"/>
        <v>59.16051960456399</v>
      </c>
      <c r="AI31" s="10">
        <f t="shared" si="5"/>
        <v>54.52657004830918</v>
      </c>
      <c r="AJ31" s="10">
        <f t="shared" si="6"/>
        <v>1.3790250017849903</v>
      </c>
      <c r="AK31" s="12">
        <f t="shared" si="15"/>
        <v>1.5471349952865385</v>
      </c>
      <c r="AL31" s="12">
        <f t="shared" si="16"/>
        <v>0.6463560083939502</v>
      </c>
      <c r="AM31" s="12">
        <f t="shared" si="9"/>
        <v>1.112733903999203</v>
      </c>
      <c r="AN31" s="12">
        <f t="shared" si="17"/>
        <v>1746.251269179916</v>
      </c>
      <c r="AO31" s="10">
        <f t="shared" si="11"/>
        <v>0.20978082072244855</v>
      </c>
      <c r="AQ31" s="10"/>
      <c r="AR31" s="11"/>
      <c r="AS31" s="11"/>
      <c r="AT31" s="10"/>
      <c r="AU31" s="10"/>
      <c r="AV31" s="10"/>
      <c r="AW31" s="10"/>
      <c r="AX31" s="10"/>
      <c r="AY31" s="10"/>
      <c r="AZ31" s="10"/>
      <c r="BA31" s="10"/>
      <c r="BB31" s="10"/>
      <c r="BC31" s="13"/>
      <c r="BD31" s="13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ht="12.75">
      <c r="A32" s="1">
        <v>30</v>
      </c>
      <c r="B32" s="9" t="s">
        <v>93</v>
      </c>
      <c r="C32" s="1" t="s">
        <v>94</v>
      </c>
      <c r="D32" s="10">
        <v>102</v>
      </c>
      <c r="E32" s="11">
        <v>39.64952778</v>
      </c>
      <c r="F32" s="11">
        <v>-78.34413889</v>
      </c>
      <c r="G32" s="10">
        <v>69.4</v>
      </c>
      <c r="H32" s="10">
        <v>327.97</v>
      </c>
      <c r="I32" s="10">
        <v>1583</v>
      </c>
      <c r="J32" s="10">
        <v>86.51</v>
      </c>
      <c r="K32" s="10">
        <v>35.14</v>
      </c>
      <c r="L32" s="10">
        <v>22.37309557017</v>
      </c>
      <c r="M32" s="10">
        <v>23.327814869544845</v>
      </c>
      <c r="N32" s="12">
        <v>141.9983021006</v>
      </c>
      <c r="O32" s="10">
        <v>1233.6</v>
      </c>
      <c r="P32" s="13">
        <v>39.780735</v>
      </c>
      <c r="Q32" s="13">
        <v>-78.348908</v>
      </c>
      <c r="R32" s="10">
        <v>2.64</v>
      </c>
      <c r="S32" s="10">
        <v>40.43</v>
      </c>
      <c r="T32" s="10">
        <v>20.13</v>
      </c>
      <c r="U32" s="10">
        <v>30.2175387732</v>
      </c>
      <c r="V32" s="10">
        <v>75.25</v>
      </c>
      <c r="W32" s="10">
        <v>15.07</v>
      </c>
      <c r="X32" s="10">
        <v>0.01</v>
      </c>
      <c r="Y32" s="10">
        <v>6.48</v>
      </c>
      <c r="Z32" s="10">
        <v>0</v>
      </c>
      <c r="AA32" s="10">
        <v>0.07</v>
      </c>
      <c r="AB32" s="10">
        <v>2.6</v>
      </c>
      <c r="AC32" s="10">
        <v>3.14</v>
      </c>
      <c r="AD32" s="10">
        <f t="shared" si="0"/>
        <v>4.559047257456692</v>
      </c>
      <c r="AE32" s="10">
        <f t="shared" si="1"/>
        <v>4.907405935215299</v>
      </c>
      <c r="AF32" s="10">
        <f t="shared" si="2"/>
        <v>0.5100966267522375</v>
      </c>
      <c r="AG32" s="10">
        <f t="shared" si="3"/>
        <v>3.8523136591440097</v>
      </c>
      <c r="AH32" s="10">
        <f t="shared" si="4"/>
        <v>621.1614870287275</v>
      </c>
      <c r="AI32" s="10">
        <f t="shared" si="5"/>
        <v>22.80979827089337</v>
      </c>
      <c r="AJ32" s="10">
        <f t="shared" si="6"/>
        <v>1.57063647673557</v>
      </c>
      <c r="AK32" s="12">
        <f t="shared" si="15"/>
        <v>1.392140216672549</v>
      </c>
      <c r="AL32" s="12">
        <f t="shared" si="16"/>
        <v>0.71831844811593</v>
      </c>
      <c r="AM32" s="12">
        <f t="shared" si="9"/>
        <v>7.27553152940449</v>
      </c>
      <c r="AN32" s="12">
        <f t="shared" si="17"/>
        <v>2203.757962992645</v>
      </c>
      <c r="AO32" s="10">
        <f t="shared" si="11"/>
        <v>0.0711278923973072</v>
      </c>
      <c r="AQ32" s="10"/>
      <c r="AR32" s="11"/>
      <c r="AS32" s="11"/>
      <c r="AT32" s="10"/>
      <c r="AU32" s="10"/>
      <c r="AV32" s="10"/>
      <c r="AW32" s="10"/>
      <c r="AX32" s="10"/>
      <c r="AY32" s="10"/>
      <c r="AZ32" s="10"/>
      <c r="BA32" s="10"/>
      <c r="BB32" s="10"/>
      <c r="BC32" s="13"/>
      <c r="BD32" s="13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ht="12.75">
      <c r="A33" s="1">
        <v>31</v>
      </c>
      <c r="B33" s="9" t="s">
        <v>95</v>
      </c>
      <c r="C33" s="1" t="s">
        <v>96</v>
      </c>
      <c r="D33" s="10">
        <v>12.6</v>
      </c>
      <c r="E33" s="11">
        <v>39.0427222</v>
      </c>
      <c r="F33" s="11">
        <v>-78.5983333</v>
      </c>
      <c r="G33" s="10">
        <v>20.42</v>
      </c>
      <c r="H33" s="10">
        <v>450.53</v>
      </c>
      <c r="I33" s="10">
        <v>1954.4</v>
      </c>
      <c r="J33" s="10">
        <v>75.27</v>
      </c>
      <c r="K33" s="10">
        <v>7.16</v>
      </c>
      <c r="L33" s="10">
        <v>5.307672900147</v>
      </c>
      <c r="M33" s="10">
        <v>171.9241850105849</v>
      </c>
      <c r="N33" s="12">
        <v>8.940342525843</v>
      </c>
      <c r="O33" s="10">
        <v>2229.33</v>
      </c>
      <c r="P33" s="13">
        <v>39.006382</v>
      </c>
      <c r="Q33" s="13">
        <v>-78.595383</v>
      </c>
      <c r="R33" s="10">
        <v>2.78</v>
      </c>
      <c r="S33" s="10">
        <v>47.02</v>
      </c>
      <c r="T33" s="10">
        <v>18.35</v>
      </c>
      <c r="U33" s="10">
        <v>32.91091129665</v>
      </c>
      <c r="V33" s="10">
        <v>97.7</v>
      </c>
      <c r="W33" s="10">
        <v>1.14</v>
      </c>
      <c r="X33" s="10">
        <v>0</v>
      </c>
      <c r="Y33" s="10">
        <v>1.13</v>
      </c>
      <c r="Z33" s="10">
        <v>0</v>
      </c>
      <c r="AA33" s="10">
        <v>0.02</v>
      </c>
      <c r="AB33" s="10">
        <v>0.01</v>
      </c>
      <c r="AC33" s="10">
        <v>1.12</v>
      </c>
      <c r="AD33" s="10">
        <f t="shared" si="0"/>
        <v>2.373921723708903</v>
      </c>
      <c r="AE33" s="10">
        <f t="shared" si="1"/>
        <v>2.235824731345624</v>
      </c>
      <c r="AF33" s="10">
        <f t="shared" si="2"/>
        <v>0.7557176503530293</v>
      </c>
      <c r="AG33" s="10">
        <f t="shared" si="3"/>
        <v>1.755122414106315</v>
      </c>
      <c r="AH33" s="10">
        <f t="shared" si="4"/>
        <v>64.23710718211383</v>
      </c>
      <c r="AI33" s="10">
        <f t="shared" si="5"/>
        <v>95.71008814887365</v>
      </c>
      <c r="AJ33" s="10">
        <f t="shared" si="6"/>
        <v>1.3489904398218848</v>
      </c>
      <c r="AK33" s="12">
        <f t="shared" si="15"/>
        <v>0.7095509941145238</v>
      </c>
      <c r="AL33" s="12">
        <f t="shared" si="16"/>
        <v>1.4093419758335182</v>
      </c>
      <c r="AM33" s="12">
        <f t="shared" si="9"/>
        <v>0.5460652436912812</v>
      </c>
      <c r="AN33" s="12">
        <f t="shared" si="17"/>
        <v>1386.7464628974253</v>
      </c>
      <c r="AO33" s="10">
        <f t="shared" si="11"/>
        <v>0.3816042994042237</v>
      </c>
      <c r="AQ33" s="10"/>
      <c r="AR33" s="11"/>
      <c r="AS33" s="11"/>
      <c r="AT33" s="10"/>
      <c r="AU33" s="10"/>
      <c r="AV33" s="10"/>
      <c r="AW33" s="10"/>
      <c r="AX33" s="10"/>
      <c r="AY33" s="10"/>
      <c r="AZ33" s="10"/>
      <c r="BA33" s="10"/>
      <c r="BB33" s="10"/>
      <c r="BC33" s="13"/>
      <c r="BD33" s="13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ht="12.75">
      <c r="A34" s="1">
        <v>32</v>
      </c>
      <c r="B34" s="9" t="s">
        <v>97</v>
      </c>
      <c r="C34" s="1" t="s">
        <v>98</v>
      </c>
      <c r="D34" s="10">
        <v>306</v>
      </c>
      <c r="E34" s="11">
        <v>39.1823261</v>
      </c>
      <c r="F34" s="11">
        <v>-78.5066758</v>
      </c>
      <c r="G34" s="10">
        <v>115.163266374</v>
      </c>
      <c r="H34" s="10">
        <v>397.0692042207</v>
      </c>
      <c r="I34" s="10">
        <v>2472.3</v>
      </c>
      <c r="J34" s="10">
        <v>41.9666671752929</v>
      </c>
      <c r="K34" s="10">
        <v>54.21398736786</v>
      </c>
      <c r="L34" s="10">
        <v>40.24310536395</v>
      </c>
      <c r="M34" s="10">
        <v>15.02849573410523</v>
      </c>
      <c r="N34" s="12">
        <v>297.3856491809</v>
      </c>
      <c r="O34" s="10">
        <v>2094.820691247</v>
      </c>
      <c r="P34" s="13">
        <v>39.0030212</v>
      </c>
      <c r="Q34" s="13">
        <v>-78.7316742</v>
      </c>
      <c r="R34" s="10">
        <v>2.733321212</v>
      </c>
      <c r="S34" s="10">
        <v>41.33629242</v>
      </c>
      <c r="T34" s="10">
        <v>15.4746542048</v>
      </c>
      <c r="U34" s="10">
        <v>38.22946442606</v>
      </c>
      <c r="V34" s="10">
        <v>87.06</v>
      </c>
      <c r="W34" s="10">
        <v>8.78</v>
      </c>
      <c r="X34" s="10">
        <v>0.02</v>
      </c>
      <c r="Y34" s="10">
        <v>3.6</v>
      </c>
      <c r="Z34" s="10">
        <v>0</v>
      </c>
      <c r="AA34" s="10">
        <v>0.21</v>
      </c>
      <c r="AB34" s="10">
        <v>0.3</v>
      </c>
      <c r="AC34" s="10">
        <v>2.11</v>
      </c>
      <c r="AD34" s="10">
        <f t="shared" si="0"/>
        <v>7.603786965061511</v>
      </c>
      <c r="AE34" s="10">
        <f t="shared" si="1"/>
        <v>5.292508265797324</v>
      </c>
      <c r="AF34" s="10">
        <f t="shared" si="2"/>
        <v>0.49118791268113443</v>
      </c>
      <c r="AG34" s="10">
        <f t="shared" si="3"/>
        <v>4.1546189886509</v>
      </c>
      <c r="AH34" s="10">
        <f t="shared" si="4"/>
        <v>1785.3347249335916</v>
      </c>
      <c r="AI34" s="10">
        <f t="shared" si="5"/>
        <v>21.467782895033988</v>
      </c>
      <c r="AJ34" s="10">
        <f t="shared" si="6"/>
        <v>1.3471621257246513</v>
      </c>
      <c r="AK34" s="12">
        <f t="shared" si="15"/>
        <v>0.9718485267349672</v>
      </c>
      <c r="AL34" s="12">
        <f t="shared" si="16"/>
        <v>1.0289669351659263</v>
      </c>
      <c r="AM34" s="12">
        <f t="shared" si="9"/>
        <v>13.984714160001351</v>
      </c>
      <c r="AN34" s="12">
        <f t="shared" si="17"/>
        <v>2402.7011126468597</v>
      </c>
      <c r="AO34" s="10">
        <f t="shared" si="11"/>
        <v>0.03784855530058195</v>
      </c>
      <c r="AQ34" s="10"/>
      <c r="AR34" s="11"/>
      <c r="AS34" s="11"/>
      <c r="AT34" s="10"/>
      <c r="AU34" s="10"/>
      <c r="AV34" s="10"/>
      <c r="AW34" s="10"/>
      <c r="AX34" s="10"/>
      <c r="AY34" s="10"/>
      <c r="AZ34" s="10"/>
      <c r="BA34" s="10"/>
      <c r="BB34" s="10"/>
      <c r="BC34" s="13"/>
      <c r="BD34" s="13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ht="12.75">
      <c r="A35" s="1">
        <v>33</v>
      </c>
      <c r="B35" s="9" t="s">
        <v>99</v>
      </c>
      <c r="C35" s="1" t="s">
        <v>100</v>
      </c>
      <c r="D35" s="10">
        <v>675</v>
      </c>
      <c r="E35" s="11">
        <v>39.5823158</v>
      </c>
      <c r="F35" s="11">
        <v>-78.3097312</v>
      </c>
      <c r="G35" s="10">
        <v>180.751365</v>
      </c>
      <c r="H35" s="10">
        <v>359.3533970104</v>
      </c>
      <c r="I35" s="10">
        <v>2868.1</v>
      </c>
      <c r="J35" s="10">
        <v>57.2687077522277</v>
      </c>
      <c r="K35" s="10">
        <v>111.9043294382</v>
      </c>
      <c r="L35" s="10">
        <v>68.90288849288</v>
      </c>
      <c r="M35" s="10">
        <v>8.415576485870021</v>
      </c>
      <c r="N35" s="12">
        <v>864.5738916783</v>
      </c>
      <c r="O35" s="10">
        <v>1897.969693822</v>
      </c>
      <c r="P35" s="13">
        <v>39.1584091</v>
      </c>
      <c r="Q35" s="13">
        <v>-78.6278839</v>
      </c>
      <c r="R35" s="10">
        <v>2.715762626</v>
      </c>
      <c r="S35" s="10">
        <v>40.71201693</v>
      </c>
      <c r="T35" s="10">
        <v>14.6947191008</v>
      </c>
      <c r="U35" s="10">
        <v>35.08888597967</v>
      </c>
      <c r="V35" s="10">
        <v>84.33</v>
      </c>
      <c r="W35" s="10">
        <v>11.43</v>
      </c>
      <c r="X35" s="10">
        <v>0.02</v>
      </c>
      <c r="Y35" s="10">
        <v>3.56</v>
      </c>
      <c r="Z35" s="10">
        <v>0</v>
      </c>
      <c r="AA35" s="10">
        <v>0.43</v>
      </c>
      <c r="AB35" s="10">
        <v>0.21</v>
      </c>
      <c r="AC35" s="10">
        <v>2.2</v>
      </c>
      <c r="AD35" s="10">
        <f t="shared" si="0"/>
        <v>9.796396272556127</v>
      </c>
      <c r="AE35" s="10">
        <f t="shared" si="1"/>
        <v>7.033493396536673</v>
      </c>
      <c r="AF35" s="10">
        <f t="shared" si="2"/>
        <v>0.42608171922032223</v>
      </c>
      <c r="AG35" s="10">
        <f t="shared" si="3"/>
        <v>5.521292316281288</v>
      </c>
      <c r="AH35" s="10">
        <f aca="true" t="shared" si="18" ref="AH35:AH66">G35/2*(POWER((3.141593*D35),0.5))</f>
        <v>4161.773463752</v>
      </c>
      <c r="AI35" s="10">
        <f t="shared" si="5"/>
        <v>15.867653336947138</v>
      </c>
      <c r="AJ35" s="10">
        <f t="shared" si="6"/>
        <v>1.6240876382092966</v>
      </c>
      <c r="AK35" s="12">
        <f t="shared" si="15"/>
        <v>1.2808502098937777</v>
      </c>
      <c r="AL35" s="12">
        <f t="shared" si="16"/>
        <v>0.7807314175190955</v>
      </c>
      <c r="AM35" s="12">
        <f t="shared" si="9"/>
        <v>38.5749128378388</v>
      </c>
      <c r="AN35" s="12">
        <f t="shared" si="17"/>
        <v>3673.606486996344</v>
      </c>
      <c r="AO35" s="10">
        <f t="shared" si="11"/>
        <v>0.0234186640668558</v>
      </c>
      <c r="AQ35" s="10"/>
      <c r="AR35" s="11"/>
      <c r="AS35" s="11"/>
      <c r="AT35" s="10"/>
      <c r="AU35" s="10"/>
      <c r="AV35" s="10"/>
      <c r="AW35" s="10"/>
      <c r="AX35" s="10"/>
      <c r="AY35" s="10"/>
      <c r="AZ35" s="10"/>
      <c r="BA35" s="10"/>
      <c r="BB35" s="10"/>
      <c r="BC35" s="13"/>
      <c r="BD35" s="13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ht="12.75">
      <c r="A36" s="1">
        <v>34</v>
      </c>
      <c r="B36" s="9" t="s">
        <v>101</v>
      </c>
      <c r="C36" s="1" t="s">
        <v>102</v>
      </c>
      <c r="D36" s="10">
        <v>16.9</v>
      </c>
      <c r="E36" s="11">
        <v>39.71259099</v>
      </c>
      <c r="F36" s="11">
        <v>-78.23167591</v>
      </c>
      <c r="G36" s="10">
        <v>24.750343125</v>
      </c>
      <c r="H36" s="10">
        <v>337.659505184</v>
      </c>
      <c r="I36" s="10">
        <v>1273.8</v>
      </c>
      <c r="J36" s="10">
        <v>66.8122458457946</v>
      </c>
      <c r="K36" s="10">
        <v>6.208406925019</v>
      </c>
      <c r="L36" s="10">
        <v>5.368501392792</v>
      </c>
      <c r="M36" s="10">
        <v>73.60266127931982</v>
      </c>
      <c r="N36" s="12">
        <v>23.68115384063</v>
      </c>
      <c r="O36" s="10">
        <v>1092.629929096</v>
      </c>
      <c r="P36" s="13">
        <v>39.7149391</v>
      </c>
      <c r="Q36" s="13">
        <v>-78.2555923</v>
      </c>
      <c r="R36" s="10">
        <v>2.64655</v>
      </c>
      <c r="S36" s="10">
        <v>40.95320463</v>
      </c>
      <c r="T36" s="10">
        <v>21.7472</v>
      </c>
      <c r="U36" s="10">
        <v>30.06033975402</v>
      </c>
      <c r="V36" s="10">
        <v>79.61</v>
      </c>
      <c r="W36" s="10">
        <v>10.84</v>
      </c>
      <c r="X36" s="10">
        <v>0</v>
      </c>
      <c r="Y36" s="10">
        <v>8.51</v>
      </c>
      <c r="Z36" s="10">
        <v>0</v>
      </c>
      <c r="AA36" s="10">
        <v>0.22</v>
      </c>
      <c r="AB36" s="10">
        <v>0.79</v>
      </c>
      <c r="AC36" s="10">
        <v>3.82</v>
      </c>
      <c r="AD36" s="10">
        <f t="shared" si="0"/>
        <v>3.147992104964474</v>
      </c>
      <c r="AE36" s="10">
        <f t="shared" si="1"/>
        <v>1.7053732073615175</v>
      </c>
      <c r="AF36" s="10">
        <f t="shared" si="2"/>
        <v>0.8653040286111241</v>
      </c>
      <c r="AG36" s="10">
        <f t="shared" si="3"/>
        <v>1.3387179677787913</v>
      </c>
      <c r="AH36" s="10">
        <f t="shared" si="18"/>
        <v>90.17155125341732</v>
      </c>
      <c r="AI36" s="10">
        <f t="shared" si="5"/>
        <v>51.46595316140693</v>
      </c>
      <c r="AJ36" s="10">
        <f t="shared" si="6"/>
        <v>1.1564506499625196</v>
      </c>
      <c r="AK36" s="12">
        <f t="shared" si="15"/>
        <v>1.4012517065461538</v>
      </c>
      <c r="AL36" s="12">
        <f t="shared" si="16"/>
        <v>0.7136476589668741</v>
      </c>
      <c r="AM36" s="12">
        <f t="shared" si="9"/>
        <v>0.7236580804920506</v>
      </c>
      <c r="AN36" s="12">
        <f t="shared" si="17"/>
        <v>1784.9144237984906</v>
      </c>
      <c r="AO36" s="10">
        <f t="shared" si="11"/>
        <v>0.21797894076522942</v>
      </c>
      <c r="AQ36" s="10"/>
      <c r="AR36" s="11"/>
      <c r="AS36" s="11"/>
      <c r="AT36" s="10"/>
      <c r="AU36" s="10"/>
      <c r="AV36" s="10"/>
      <c r="AW36" s="10"/>
      <c r="AX36" s="10"/>
      <c r="AY36" s="10"/>
      <c r="AZ36" s="10"/>
      <c r="BA36" s="10"/>
      <c r="BB36" s="10"/>
      <c r="BC36" s="13"/>
      <c r="BD36" s="13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ht="12.75">
      <c r="A37" s="1">
        <v>35</v>
      </c>
      <c r="B37" s="9" t="s">
        <v>103</v>
      </c>
      <c r="C37" s="1" t="s">
        <v>104</v>
      </c>
      <c r="D37" s="10">
        <v>4064</v>
      </c>
      <c r="E37" s="11">
        <v>39.69755556</v>
      </c>
      <c r="F37" s="11">
        <v>-78.17788889</v>
      </c>
      <c r="G37" s="10">
        <v>461.59</v>
      </c>
      <c r="H37" s="10">
        <v>391.95</v>
      </c>
      <c r="I37" s="10">
        <v>4472.3</v>
      </c>
      <c r="J37" s="10">
        <v>60.59</v>
      </c>
      <c r="K37" s="10">
        <v>190.9</v>
      </c>
      <c r="L37" s="10">
        <v>120.7569832073</v>
      </c>
      <c r="M37" s="10">
        <v>10.595348999680503</v>
      </c>
      <c r="N37" s="12">
        <v>5456.497412627</v>
      </c>
      <c r="O37" s="10">
        <v>2626.31</v>
      </c>
      <c r="P37" s="13">
        <v>39.233952</v>
      </c>
      <c r="Q37" s="13">
        <v>-78.927338</v>
      </c>
      <c r="R37" s="10">
        <v>2.64</v>
      </c>
      <c r="S37" s="10">
        <v>41.9</v>
      </c>
      <c r="T37" s="10">
        <v>17.77</v>
      </c>
      <c r="U37" s="10">
        <v>44.28001339206</v>
      </c>
      <c r="V37" s="10">
        <v>80.67</v>
      </c>
      <c r="W37" s="10">
        <v>12.75</v>
      </c>
      <c r="X37" s="10">
        <v>0.4</v>
      </c>
      <c r="Y37" s="10">
        <v>4.74</v>
      </c>
      <c r="Z37" s="10">
        <v>0.06</v>
      </c>
      <c r="AA37" s="10">
        <v>0.66</v>
      </c>
      <c r="AB37" s="10">
        <v>0.61</v>
      </c>
      <c r="AC37" s="10">
        <v>2.65</v>
      </c>
      <c r="AD37" s="10">
        <f t="shared" si="0"/>
        <v>33.654368402226886</v>
      </c>
      <c r="AE37" s="10">
        <f t="shared" si="1"/>
        <v>3.5881518192244424</v>
      </c>
      <c r="AF37" s="10">
        <f t="shared" si="2"/>
        <v>0.5965447642281521</v>
      </c>
      <c r="AG37" s="10">
        <f t="shared" si="3"/>
        <v>2.8166991780911874</v>
      </c>
      <c r="AH37" s="10">
        <f t="shared" si="18"/>
        <v>26078.23567641204</v>
      </c>
      <c r="AI37" s="10">
        <f t="shared" si="5"/>
        <v>9.688901406009663</v>
      </c>
      <c r="AJ37" s="10">
        <f t="shared" si="6"/>
        <v>1.5808609566892504</v>
      </c>
      <c r="AK37" s="12">
        <f t="shared" si="15"/>
        <v>1.3426420798786909</v>
      </c>
      <c r="AL37" s="12">
        <f t="shared" si="16"/>
        <v>0.7448001332494741</v>
      </c>
      <c r="AM37" s="12">
        <f t="shared" si="9"/>
        <v>58.647336765458</v>
      </c>
      <c r="AN37" s="12">
        <f t="shared" si="17"/>
        <v>6004.69817384147</v>
      </c>
      <c r="AO37" s="10">
        <f t="shared" si="11"/>
        <v>0.027032399539942603</v>
      </c>
      <c r="AQ37" s="10"/>
      <c r="AR37" s="11"/>
      <c r="AS37" s="11"/>
      <c r="AT37" s="10"/>
      <c r="AU37" s="10"/>
      <c r="AV37" s="10"/>
      <c r="AW37" s="10"/>
      <c r="AX37" s="10"/>
      <c r="AY37" s="10"/>
      <c r="AZ37" s="10"/>
      <c r="BA37" s="10"/>
      <c r="BB37" s="10"/>
      <c r="BC37" s="13"/>
      <c r="BD37" s="13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ht="12.75">
      <c r="A38" s="1">
        <v>36</v>
      </c>
      <c r="B38" s="9" t="s">
        <v>105</v>
      </c>
      <c r="C38" s="1" t="s">
        <v>106</v>
      </c>
      <c r="D38" s="10">
        <v>4.8</v>
      </c>
      <c r="E38" s="11">
        <v>39.69175947</v>
      </c>
      <c r="F38" s="11">
        <v>-78.1322274</v>
      </c>
      <c r="G38" s="10">
        <v>17.08</v>
      </c>
      <c r="H38" s="10">
        <v>213.59</v>
      </c>
      <c r="I38" s="10">
        <v>430.5</v>
      </c>
      <c r="J38" s="10">
        <v>69.22</v>
      </c>
      <c r="K38" s="10">
        <v>6.68</v>
      </c>
      <c r="L38" s="10">
        <v>5.825816250183</v>
      </c>
      <c r="M38" s="10">
        <v>46.676340040700936</v>
      </c>
      <c r="N38" s="12">
        <v>7.771384567014</v>
      </c>
      <c r="O38" s="10">
        <v>625</v>
      </c>
      <c r="P38" s="13">
        <v>39.726128</v>
      </c>
      <c r="Q38" s="13">
        <v>-78.124031</v>
      </c>
      <c r="R38" s="10">
        <v>2.7</v>
      </c>
      <c r="S38" s="10">
        <v>41.03</v>
      </c>
      <c r="T38" s="10">
        <v>21.1</v>
      </c>
      <c r="U38" s="10">
        <v>30.05919248172</v>
      </c>
      <c r="V38" s="10">
        <v>33.6</v>
      </c>
      <c r="W38" s="10">
        <v>44.68</v>
      </c>
      <c r="X38" s="10">
        <v>0</v>
      </c>
      <c r="Y38" s="10">
        <v>6.95</v>
      </c>
      <c r="Z38" s="10">
        <v>0</v>
      </c>
      <c r="AA38" s="10">
        <v>0.32</v>
      </c>
      <c r="AB38" s="10">
        <v>14.34</v>
      </c>
      <c r="AC38" s="10">
        <v>4.79</v>
      </c>
      <c r="AD38" s="10">
        <f t="shared" si="0"/>
        <v>0.8239188800108864</v>
      </c>
      <c r="AE38" s="10">
        <f t="shared" si="1"/>
        <v>7.070861454353399</v>
      </c>
      <c r="AF38" s="10">
        <f t="shared" si="2"/>
        <v>0.4249543503617341</v>
      </c>
      <c r="AG38" s="10">
        <f t="shared" si="3"/>
        <v>5.550626241667419</v>
      </c>
      <c r="AH38" s="10">
        <f t="shared" si="18"/>
        <v>33.16297241482192</v>
      </c>
      <c r="AI38" s="10">
        <f t="shared" si="5"/>
        <v>25.20491803278689</v>
      </c>
      <c r="AJ38" s="10">
        <f t="shared" si="6"/>
        <v>1.1466204413484837</v>
      </c>
      <c r="AK38" s="12">
        <f t="shared" si="15"/>
        <v>1.61903845146125</v>
      </c>
      <c r="AL38" s="12">
        <f t="shared" si="16"/>
        <v>0.6176505561665062</v>
      </c>
      <c r="AM38" s="12">
        <f t="shared" si="9"/>
        <v>0.9777505410593238</v>
      </c>
      <c r="AN38" s="12">
        <f t="shared" si="17"/>
        <v>696.9960533540681</v>
      </c>
      <c r="AO38" s="10">
        <f t="shared" si="11"/>
        <v>0.218532422120422</v>
      </c>
      <c r="AQ38" s="10"/>
      <c r="AR38" s="11"/>
      <c r="AS38" s="11"/>
      <c r="AT38" s="10"/>
      <c r="AU38" s="10"/>
      <c r="AV38" s="10"/>
      <c r="AW38" s="10"/>
      <c r="AX38" s="10"/>
      <c r="AY38" s="10"/>
      <c r="AZ38" s="10"/>
      <c r="BA38" s="10"/>
      <c r="BB38" s="10"/>
      <c r="BC38" s="13"/>
      <c r="BD38" s="13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ht="12.75">
      <c r="A39" s="1">
        <v>37</v>
      </c>
      <c r="B39" s="9" t="s">
        <v>107</v>
      </c>
      <c r="C39" s="1" t="s">
        <v>108</v>
      </c>
      <c r="D39" s="10">
        <v>1.2</v>
      </c>
      <c r="E39" s="11">
        <v>39.69092623</v>
      </c>
      <c r="F39" s="11">
        <v>-78.12694941</v>
      </c>
      <c r="G39" s="10">
        <v>7.42</v>
      </c>
      <c r="H39" s="10">
        <v>240.71</v>
      </c>
      <c r="I39" s="10">
        <v>414.4</v>
      </c>
      <c r="J39" s="10">
        <v>69.15</v>
      </c>
      <c r="K39" s="10">
        <v>2.83</v>
      </c>
      <c r="L39" s="10">
        <v>2.55698878244</v>
      </c>
      <c r="M39" s="10">
        <v>128.61711525954007</v>
      </c>
      <c r="N39" s="12">
        <v>2.232202302346</v>
      </c>
      <c r="O39" s="10">
        <v>634.69</v>
      </c>
      <c r="P39" s="13">
        <v>39.707535</v>
      </c>
      <c r="Q39" s="13">
        <v>-78.119591</v>
      </c>
      <c r="R39" s="10">
        <v>2.7</v>
      </c>
      <c r="S39" s="10">
        <v>40.75</v>
      </c>
      <c r="T39" s="10">
        <v>21.13</v>
      </c>
      <c r="U39" s="10">
        <v>30.0397553661</v>
      </c>
      <c r="V39" s="10">
        <v>49.69</v>
      </c>
      <c r="W39" s="10">
        <v>36.2</v>
      </c>
      <c r="X39" s="10">
        <v>0</v>
      </c>
      <c r="Y39" s="10">
        <v>8.04</v>
      </c>
      <c r="Z39" s="10">
        <v>0</v>
      </c>
      <c r="AA39" s="10">
        <v>0.31</v>
      </c>
      <c r="AB39" s="10">
        <v>5.69</v>
      </c>
      <c r="AC39" s="10">
        <v>4.99</v>
      </c>
      <c r="AD39" s="10">
        <f t="shared" si="0"/>
        <v>0.46930201971981395</v>
      </c>
      <c r="AE39" s="10">
        <f t="shared" si="1"/>
        <v>5.448493027936662</v>
      </c>
      <c r="AF39" s="10">
        <f t="shared" si="2"/>
        <v>0.4841057530101705</v>
      </c>
      <c r="AG39" s="10">
        <f t="shared" si="3"/>
        <v>4.27706702693028</v>
      </c>
      <c r="AH39" s="10">
        <f t="shared" si="18"/>
        <v>7.203432532727713</v>
      </c>
      <c r="AI39" s="10">
        <f t="shared" si="5"/>
        <v>55.84905660377358</v>
      </c>
      <c r="AJ39" s="10">
        <f t="shared" si="6"/>
        <v>1.1067705965058947</v>
      </c>
      <c r="AK39" s="12">
        <f t="shared" si="15"/>
        <v>1.8601685852883332</v>
      </c>
      <c r="AL39" s="12">
        <f t="shared" si="16"/>
        <v>0.5375856833132123</v>
      </c>
      <c r="AM39" s="12">
        <f t="shared" si="9"/>
        <v>0.2495382087148457</v>
      </c>
      <c r="AN39" s="12">
        <f t="shared" si="17"/>
        <v>770.8538617434853</v>
      </c>
      <c r="AO39" s="10">
        <f t="shared" si="11"/>
        <v>0.5343239385964026</v>
      </c>
      <c r="AQ39" s="10"/>
      <c r="AR39" s="11"/>
      <c r="AS39" s="11"/>
      <c r="AT39" s="10"/>
      <c r="AU39" s="10"/>
      <c r="AV39" s="10"/>
      <c r="AW39" s="10"/>
      <c r="AX39" s="10"/>
      <c r="AY39" s="10"/>
      <c r="AZ39" s="10"/>
      <c r="BA39" s="10"/>
      <c r="BB39" s="10"/>
      <c r="BC39" s="13"/>
      <c r="BD39" s="13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ht="12.75">
      <c r="A40" s="1">
        <v>38</v>
      </c>
      <c r="B40" s="9" t="s">
        <v>109</v>
      </c>
      <c r="C40" s="1" t="s">
        <v>110</v>
      </c>
      <c r="D40" s="10">
        <v>15.9</v>
      </c>
      <c r="E40" s="11">
        <v>39.2145479</v>
      </c>
      <c r="F40" s="11">
        <v>-78.288055556</v>
      </c>
      <c r="G40" s="10">
        <v>17.6977456092</v>
      </c>
      <c r="H40" s="10">
        <v>292.5865099048</v>
      </c>
      <c r="I40" s="10">
        <v>1659</v>
      </c>
      <c r="J40" s="10">
        <v>49.2137331962585</v>
      </c>
      <c r="K40" s="10">
        <v>8.259723962128</v>
      </c>
      <c r="L40" s="10">
        <v>7.031597005096</v>
      </c>
      <c r="M40" s="10">
        <v>66.72668172354749</v>
      </c>
      <c r="N40" s="12">
        <v>25.19847924386</v>
      </c>
      <c r="O40" s="10">
        <v>1512.46724</v>
      </c>
      <c r="P40" s="13">
        <v>39.1920738</v>
      </c>
      <c r="Q40" s="13">
        <v>-78.3290024</v>
      </c>
      <c r="R40" s="10">
        <v>2.834129032</v>
      </c>
      <c r="S40" s="10">
        <v>41.27201256</v>
      </c>
      <c r="T40" s="10">
        <v>19.910851613600002</v>
      </c>
      <c r="U40" s="10">
        <v>30.05900396532</v>
      </c>
      <c r="V40" s="10">
        <v>76.43</v>
      </c>
      <c r="W40" s="10">
        <v>11.91</v>
      </c>
      <c r="X40" s="10">
        <v>0.02</v>
      </c>
      <c r="Y40" s="10">
        <v>10.74</v>
      </c>
      <c r="Z40" s="10">
        <v>0</v>
      </c>
      <c r="AA40" s="10">
        <v>0.54</v>
      </c>
      <c r="AB40" s="10">
        <v>0.31</v>
      </c>
      <c r="AC40" s="10">
        <v>3.94</v>
      </c>
      <c r="AD40" s="10">
        <f t="shared" si="0"/>
        <v>2.261221737889247</v>
      </c>
      <c r="AE40" s="10">
        <f t="shared" si="1"/>
        <v>3.109645059250002</v>
      </c>
      <c r="AF40" s="10">
        <f t="shared" si="2"/>
        <v>0.6408007821241256</v>
      </c>
      <c r="AG40" s="10">
        <f t="shared" si="3"/>
        <v>2.4410713715112515</v>
      </c>
      <c r="AH40" s="10">
        <f t="shared" si="18"/>
        <v>62.540518135860864</v>
      </c>
      <c r="AI40" s="10">
        <f t="shared" si="5"/>
        <v>93.74075301080072</v>
      </c>
      <c r="AJ40" s="10">
        <f t="shared" si="6"/>
        <v>1.1746583252911027</v>
      </c>
      <c r="AK40" s="12">
        <f t="shared" si="15"/>
        <v>1.5848100153371067</v>
      </c>
      <c r="AL40" s="12">
        <f t="shared" si="16"/>
        <v>0.6309904596276096</v>
      </c>
      <c r="AM40" s="12">
        <f t="shared" si="9"/>
        <v>1.0111504266791482</v>
      </c>
      <c r="AN40" s="12">
        <f t="shared" si="17"/>
        <v>2629.19981544426</v>
      </c>
      <c r="AO40" s="10">
        <f t="shared" si="11"/>
        <v>0.22805795709876922</v>
      </c>
      <c r="AQ40" s="10"/>
      <c r="AR40" s="11"/>
      <c r="AS40" s="11"/>
      <c r="AT40" s="10"/>
      <c r="AU40" s="10"/>
      <c r="AV40" s="10"/>
      <c r="AW40" s="10"/>
      <c r="AX40" s="10"/>
      <c r="AY40" s="10"/>
      <c r="AZ40" s="10"/>
      <c r="BA40" s="10"/>
      <c r="BB40" s="10"/>
      <c r="BC40" s="13"/>
      <c r="BD40" s="13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ht="12.75">
      <c r="A41" s="1">
        <v>39</v>
      </c>
      <c r="B41" s="9" t="s">
        <v>111</v>
      </c>
      <c r="C41" s="1" t="s">
        <v>112</v>
      </c>
      <c r="D41" s="10">
        <v>235</v>
      </c>
      <c r="E41" s="11">
        <v>39.51204187</v>
      </c>
      <c r="F41" s="11">
        <v>-78.0372224</v>
      </c>
      <c r="G41" s="10">
        <v>90.587870748</v>
      </c>
      <c r="H41" s="10">
        <v>259.9070264052</v>
      </c>
      <c r="I41" s="10">
        <v>2157.5</v>
      </c>
      <c r="J41" s="10">
        <v>56.5763564109802</v>
      </c>
      <c r="K41" s="10">
        <v>46.79591650488</v>
      </c>
      <c r="L41" s="10">
        <v>31.15461697119</v>
      </c>
      <c r="M41" s="10">
        <v>9.625186641238782</v>
      </c>
      <c r="N41" s="12">
        <v>338.7215873056</v>
      </c>
      <c r="O41" s="10">
        <v>1494.42262</v>
      </c>
      <c r="P41" s="13">
        <v>39.3208656</v>
      </c>
      <c r="Q41" s="13">
        <v>-78.2408371</v>
      </c>
      <c r="R41" s="10">
        <v>2.818008333</v>
      </c>
      <c r="S41" s="10">
        <v>41.01284213</v>
      </c>
      <c r="T41" s="10">
        <v>22.960651163</v>
      </c>
      <c r="U41" s="10">
        <v>30.05717581101</v>
      </c>
      <c r="V41" s="10">
        <v>74.08</v>
      </c>
      <c r="W41" s="10">
        <v>17.56</v>
      </c>
      <c r="X41" s="10">
        <v>0.03</v>
      </c>
      <c r="Y41" s="10">
        <v>6.87</v>
      </c>
      <c r="Z41" s="10">
        <v>0.03</v>
      </c>
      <c r="AA41" s="10">
        <v>0.45</v>
      </c>
      <c r="AB41" s="10">
        <v>0.92</v>
      </c>
      <c r="AC41" s="10">
        <v>3.43</v>
      </c>
      <c r="AD41" s="10">
        <f t="shared" si="0"/>
        <v>7.543023244911485</v>
      </c>
      <c r="AE41" s="10">
        <f t="shared" si="1"/>
        <v>4.130255994134298</v>
      </c>
      <c r="AF41" s="10">
        <f t="shared" si="2"/>
        <v>0.5560194174735987</v>
      </c>
      <c r="AG41" s="10">
        <f t="shared" si="3"/>
        <v>3.2422509553954235</v>
      </c>
      <c r="AH41" s="10">
        <f t="shared" si="18"/>
        <v>1230.6907815062157</v>
      </c>
      <c r="AI41" s="10">
        <f t="shared" si="5"/>
        <v>23.81665428478606</v>
      </c>
      <c r="AJ41" s="10">
        <f t="shared" si="6"/>
        <v>1.502053982822327</v>
      </c>
      <c r="AK41" s="12">
        <f t="shared" si="15"/>
        <v>1.4413684566195744</v>
      </c>
      <c r="AL41" s="12">
        <f t="shared" si="16"/>
        <v>0.693785128575166</v>
      </c>
      <c r="AM41" s="12">
        <f t="shared" si="9"/>
        <v>15.0835434128685</v>
      </c>
      <c r="AN41" s="12">
        <f t="shared" si="17"/>
        <v>3109.7524451567315</v>
      </c>
      <c r="AO41" s="10">
        <f t="shared" si="11"/>
        <v>0.03703319134678927</v>
      </c>
      <c r="AQ41" s="10"/>
      <c r="AR41" s="11"/>
      <c r="AS41" s="11"/>
      <c r="AT41" s="10"/>
      <c r="AU41" s="10"/>
      <c r="AV41" s="10"/>
      <c r="AW41" s="10"/>
      <c r="AX41" s="10"/>
      <c r="AY41" s="10"/>
      <c r="AZ41" s="10"/>
      <c r="BA41" s="10"/>
      <c r="BB41" s="10"/>
      <c r="BC41" s="13"/>
      <c r="BD41" s="13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ht="12.75">
      <c r="A42" s="1">
        <v>40</v>
      </c>
      <c r="B42" s="9" t="s">
        <v>113</v>
      </c>
      <c r="C42" s="1" t="s">
        <v>114</v>
      </c>
      <c r="D42" s="10">
        <v>58.2</v>
      </c>
      <c r="E42" s="11">
        <v>39.17472222</v>
      </c>
      <c r="F42" s="11">
        <v>-78.07833333</v>
      </c>
      <c r="G42" s="10">
        <v>44.9307909063</v>
      </c>
      <c r="H42" s="10">
        <v>121.5164597371</v>
      </c>
      <c r="I42" s="10">
        <v>1022</v>
      </c>
      <c r="J42" s="10">
        <v>87.0399101544171</v>
      </c>
      <c r="K42" s="10">
        <v>23.086917</v>
      </c>
      <c r="L42" s="10">
        <v>17.24594003393</v>
      </c>
      <c r="M42" s="10">
        <v>12.380933869739263</v>
      </c>
      <c r="N42" s="12">
        <v>66.64461938644</v>
      </c>
      <c r="O42" s="10">
        <v>1002.338682051</v>
      </c>
      <c r="P42" s="13">
        <v>39.1285629</v>
      </c>
      <c r="Q42" s="13">
        <v>-78.1641083</v>
      </c>
      <c r="R42" s="10">
        <v>2.859732143</v>
      </c>
      <c r="S42" s="10">
        <v>40.50566637</v>
      </c>
      <c r="T42" s="10">
        <v>22.346193549200002</v>
      </c>
      <c r="U42" s="10">
        <v>30.05485146201</v>
      </c>
      <c r="V42" s="10">
        <v>29.98</v>
      </c>
      <c r="W42" s="10">
        <v>47.39</v>
      </c>
      <c r="X42" s="10">
        <v>0.16</v>
      </c>
      <c r="Y42" s="10">
        <v>18.99</v>
      </c>
      <c r="Z42" s="10">
        <v>0.25</v>
      </c>
      <c r="AA42" s="10">
        <v>0.29</v>
      </c>
      <c r="AB42" s="10">
        <v>2.87</v>
      </c>
      <c r="AC42" s="10">
        <v>9.54</v>
      </c>
      <c r="AD42" s="10">
        <f t="shared" si="0"/>
        <v>3.3747073157796086</v>
      </c>
      <c r="AE42" s="10">
        <f t="shared" si="1"/>
        <v>5.110351334259613</v>
      </c>
      <c r="AF42" s="10">
        <f t="shared" si="2"/>
        <v>0.49986538573875244</v>
      </c>
      <c r="AG42" s="10">
        <f t="shared" si="3"/>
        <v>4.011625797393797</v>
      </c>
      <c r="AH42" s="10">
        <f t="shared" si="18"/>
        <v>303.77394440707747</v>
      </c>
      <c r="AI42" s="10">
        <f t="shared" si="5"/>
        <v>22.746094145801017</v>
      </c>
      <c r="AJ42" s="10">
        <f t="shared" si="6"/>
        <v>1.3386870738607664</v>
      </c>
      <c r="AK42" s="12">
        <f t="shared" si="15"/>
        <v>1.145096553031615</v>
      </c>
      <c r="AL42" s="12">
        <f t="shared" si="16"/>
        <v>0.8732888046449223</v>
      </c>
      <c r="AM42" s="12">
        <f t="shared" si="9"/>
        <v>6.561290094512378</v>
      </c>
      <c r="AN42" s="12">
        <f t="shared" si="17"/>
        <v>1170.2886771983106</v>
      </c>
      <c r="AO42" s="10">
        <f t="shared" si="11"/>
        <v>0.10188688755848652</v>
      </c>
      <c r="AQ42" s="10"/>
      <c r="AR42" s="11"/>
      <c r="AS42" s="11"/>
      <c r="AT42" s="10"/>
      <c r="AU42" s="10"/>
      <c r="AV42" s="10"/>
      <c r="AW42" s="10"/>
      <c r="AX42" s="10"/>
      <c r="AY42" s="10"/>
      <c r="AZ42" s="10"/>
      <c r="BA42" s="10"/>
      <c r="BB42" s="10"/>
      <c r="BC42" s="13"/>
      <c r="BD42" s="13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ht="12.75">
      <c r="A43" s="1">
        <v>41</v>
      </c>
      <c r="B43" s="9" t="s">
        <v>115</v>
      </c>
      <c r="C43" s="1" t="s">
        <v>116</v>
      </c>
      <c r="D43" s="10">
        <v>17</v>
      </c>
      <c r="E43" s="11">
        <v>39.1778819</v>
      </c>
      <c r="F43" s="11">
        <v>-78.08583333</v>
      </c>
      <c r="G43" s="10">
        <v>24.82</v>
      </c>
      <c r="H43" s="10">
        <v>112.45</v>
      </c>
      <c r="I43" s="10">
        <v>894.6</v>
      </c>
      <c r="J43" s="10">
        <v>172.21</v>
      </c>
      <c r="K43" s="10">
        <v>10.92</v>
      </c>
      <c r="L43" s="10">
        <v>8.951117722436</v>
      </c>
      <c r="M43" s="10">
        <v>35.02120609135596</v>
      </c>
      <c r="N43" s="12">
        <v>14.75284683502</v>
      </c>
      <c r="O43" s="10">
        <v>884.05</v>
      </c>
      <c r="P43" s="13">
        <v>39.180832</v>
      </c>
      <c r="Q43" s="13">
        <v>-78.171333</v>
      </c>
      <c r="R43" s="10">
        <v>2.87</v>
      </c>
      <c r="S43" s="10">
        <v>40.32</v>
      </c>
      <c r="T43" s="10">
        <v>22.49</v>
      </c>
      <c r="U43" s="10">
        <v>30.06003500916</v>
      </c>
      <c r="V43" s="10">
        <v>19.24</v>
      </c>
      <c r="W43" s="10">
        <v>22.63</v>
      </c>
      <c r="X43" s="10">
        <v>0.42</v>
      </c>
      <c r="Y43" s="10">
        <v>56.14</v>
      </c>
      <c r="Z43" s="10">
        <v>0.19</v>
      </c>
      <c r="AA43" s="10">
        <v>0.19</v>
      </c>
      <c r="AB43" s="10">
        <v>1.14</v>
      </c>
      <c r="AC43" s="10">
        <v>23.26</v>
      </c>
      <c r="AD43" s="10">
        <f t="shared" si="0"/>
        <v>1.89920415831304</v>
      </c>
      <c r="AE43" s="10">
        <f t="shared" si="1"/>
        <v>4.713088734171051</v>
      </c>
      <c r="AF43" s="10">
        <f t="shared" si="2"/>
        <v>0.5205058743971029</v>
      </c>
      <c r="AG43" s="10">
        <f t="shared" si="3"/>
        <v>3.699774656324275</v>
      </c>
      <c r="AH43" s="10">
        <f t="shared" si="18"/>
        <v>90.69246424789714</v>
      </c>
      <c r="AI43" s="10">
        <f t="shared" si="5"/>
        <v>36.04351329572925</v>
      </c>
      <c r="AJ43" s="10">
        <f t="shared" si="6"/>
        <v>1.2199593769869645</v>
      </c>
      <c r="AK43" s="12">
        <f t="shared" si="15"/>
        <v>0.8678145197070588</v>
      </c>
      <c r="AL43" s="12">
        <f t="shared" si="16"/>
        <v>1.1523199684853878</v>
      </c>
      <c r="AM43" s="12">
        <f t="shared" si="9"/>
        <v>1.8452579668470048</v>
      </c>
      <c r="AN43" s="12">
        <f t="shared" si="17"/>
        <v>776.3468693299349</v>
      </c>
      <c r="AO43" s="10">
        <f t="shared" si="11"/>
        <v>0.31143802660165365</v>
      </c>
      <c r="AQ43" s="10"/>
      <c r="AR43" s="11"/>
      <c r="AS43" s="11"/>
      <c r="AT43" s="10"/>
      <c r="AU43" s="10"/>
      <c r="AV43" s="10"/>
      <c r="AW43" s="10"/>
      <c r="AX43" s="10"/>
      <c r="AY43" s="10"/>
      <c r="AZ43" s="10"/>
      <c r="BA43" s="10"/>
      <c r="BB43" s="10"/>
      <c r="BC43" s="13"/>
      <c r="BD43" s="13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ht="12.75">
      <c r="A44" s="1">
        <v>42</v>
      </c>
      <c r="B44" s="9" t="s">
        <v>117</v>
      </c>
      <c r="C44" s="1" t="s">
        <v>118</v>
      </c>
      <c r="D44" s="10">
        <v>273</v>
      </c>
      <c r="E44" s="11">
        <v>39.42371047</v>
      </c>
      <c r="F44" s="11">
        <v>-77.9386084</v>
      </c>
      <c r="G44" s="10">
        <v>96.499557873</v>
      </c>
      <c r="H44" s="10">
        <v>112.906824473</v>
      </c>
      <c r="I44" s="10">
        <v>1310.5</v>
      </c>
      <c r="J44" s="10">
        <v>61.3278083801269</v>
      </c>
      <c r="K44" s="10">
        <v>53.25712010156</v>
      </c>
      <c r="L44" s="10">
        <v>35.59542193213</v>
      </c>
      <c r="M44" s="10">
        <v>6.57703559498905</v>
      </c>
      <c r="N44" s="12">
        <v>302.5311584185</v>
      </c>
      <c r="O44" s="10">
        <v>999.4844714286</v>
      </c>
      <c r="P44" s="13">
        <v>39.2560692</v>
      </c>
      <c r="Q44" s="13">
        <v>-78.0732498</v>
      </c>
      <c r="R44" s="10">
        <v>2.8501428570000003</v>
      </c>
      <c r="S44" s="10">
        <v>40.85456727</v>
      </c>
      <c r="T44" s="10">
        <v>22.3320465122</v>
      </c>
      <c r="U44" s="10">
        <v>30.05637700965</v>
      </c>
      <c r="V44" s="10">
        <v>31.55</v>
      </c>
      <c r="W44" s="10">
        <v>49.16</v>
      </c>
      <c r="X44" s="10">
        <v>0.14</v>
      </c>
      <c r="Y44" s="10">
        <v>15.92</v>
      </c>
      <c r="Z44" s="10">
        <v>0.33</v>
      </c>
      <c r="AA44" s="10">
        <v>0.22</v>
      </c>
      <c r="AB44" s="10">
        <v>2.61</v>
      </c>
      <c r="AC44" s="10">
        <v>8.39</v>
      </c>
      <c r="AD44" s="10">
        <f t="shared" si="0"/>
        <v>7.669525606987626</v>
      </c>
      <c r="AE44" s="10">
        <f t="shared" si="1"/>
        <v>4.641150412184475</v>
      </c>
      <c r="AF44" s="10">
        <f t="shared" si="2"/>
        <v>0.5245243107638771</v>
      </c>
      <c r="AG44" s="10">
        <f t="shared" si="3"/>
        <v>3.643303073564813</v>
      </c>
      <c r="AH44" s="10">
        <f t="shared" si="18"/>
        <v>1413.030745961315</v>
      </c>
      <c r="AI44" s="10">
        <f t="shared" si="5"/>
        <v>13.580373101032311</v>
      </c>
      <c r="AJ44" s="10">
        <f t="shared" si="6"/>
        <v>1.4961789244444317</v>
      </c>
      <c r="AK44" s="12">
        <f t="shared" si="15"/>
        <v>1.108172741459707</v>
      </c>
      <c r="AL44" s="12">
        <f t="shared" si="16"/>
        <v>0.9023863903048006</v>
      </c>
      <c r="AM44" s="12">
        <f t="shared" si="9"/>
        <v>20.766465359328762</v>
      </c>
      <c r="AN44" s="12">
        <f t="shared" si="17"/>
        <v>1452.260377682946</v>
      </c>
      <c r="AO44" s="10">
        <f t="shared" si="11"/>
        <v>0.05825188712629015</v>
      </c>
      <c r="AQ44" s="10"/>
      <c r="AR44" s="11"/>
      <c r="AS44" s="11"/>
      <c r="AT44" s="10"/>
      <c r="AU44" s="10"/>
      <c r="AV44" s="10"/>
      <c r="AW44" s="10"/>
      <c r="AX44" s="10"/>
      <c r="AY44" s="10"/>
      <c r="AZ44" s="10"/>
      <c r="BA44" s="10"/>
      <c r="BB44" s="10"/>
      <c r="BC44" s="13"/>
      <c r="BD44" s="13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ht="12.75">
      <c r="A45" s="1">
        <v>43</v>
      </c>
      <c r="B45" s="9" t="s">
        <v>119</v>
      </c>
      <c r="C45" s="1" t="s">
        <v>120</v>
      </c>
      <c r="D45" s="10">
        <v>11.3</v>
      </c>
      <c r="E45" s="11">
        <v>39.46954296</v>
      </c>
      <c r="F45" s="11">
        <v>-77.9713871</v>
      </c>
      <c r="G45" s="10">
        <v>20.22</v>
      </c>
      <c r="H45" s="10">
        <v>181.01</v>
      </c>
      <c r="I45" s="10">
        <v>1093</v>
      </c>
      <c r="J45" s="10">
        <v>31.28</v>
      </c>
      <c r="K45" s="10">
        <v>8.54</v>
      </c>
      <c r="L45" s="10">
        <v>7.081500688657</v>
      </c>
      <c r="M45" s="10">
        <v>28.10089460776695</v>
      </c>
      <c r="N45" s="12">
        <v>10.24111226422</v>
      </c>
      <c r="O45" s="10">
        <v>994.11</v>
      </c>
      <c r="P45" s="13">
        <v>39.457954</v>
      </c>
      <c r="Q45" s="13">
        <v>-78.029198</v>
      </c>
      <c r="R45" s="10">
        <v>2.83</v>
      </c>
      <c r="S45" s="10">
        <v>41.42</v>
      </c>
      <c r="T45" s="10">
        <v>21.94</v>
      </c>
      <c r="U45" s="10">
        <v>30.0702905301</v>
      </c>
      <c r="V45" s="10">
        <v>38.72</v>
      </c>
      <c r="W45" s="10">
        <v>44.56</v>
      </c>
      <c r="X45" s="10">
        <v>0</v>
      </c>
      <c r="Y45" s="10">
        <v>16.11</v>
      </c>
      <c r="Z45" s="10">
        <v>0.14</v>
      </c>
      <c r="AA45" s="10">
        <v>0.04</v>
      </c>
      <c r="AB45" s="10">
        <v>0.36</v>
      </c>
      <c r="AC45" s="10">
        <v>8.17</v>
      </c>
      <c r="AD45" s="10">
        <f t="shared" si="0"/>
        <v>1.5957069690186014</v>
      </c>
      <c r="AE45" s="10">
        <f t="shared" si="1"/>
        <v>4.437845310039784</v>
      </c>
      <c r="AF45" s="10">
        <f t="shared" si="2"/>
        <v>0.5364044393926304</v>
      </c>
      <c r="AG45" s="10">
        <f t="shared" si="3"/>
        <v>3.483708568381231</v>
      </c>
      <c r="AH45" s="10">
        <f t="shared" si="18"/>
        <v>60.23727784346575</v>
      </c>
      <c r="AI45" s="10">
        <f t="shared" si="5"/>
        <v>54.05539070227498</v>
      </c>
      <c r="AJ45" s="10">
        <f t="shared" si="6"/>
        <v>1.2059590721609605</v>
      </c>
      <c r="AK45" s="12">
        <f t="shared" si="15"/>
        <v>0.9062931207274335</v>
      </c>
      <c r="AL45" s="12">
        <f t="shared" si="16"/>
        <v>1.1033957746444694</v>
      </c>
      <c r="AM45" s="12">
        <f t="shared" si="9"/>
        <v>1.6110083730355906</v>
      </c>
      <c r="AN45" s="12">
        <f t="shared" si="17"/>
        <v>990.5783809550849</v>
      </c>
      <c r="AO45" s="10">
        <f t="shared" si="11"/>
        <v>0.1552449842979225</v>
      </c>
      <c r="AQ45" s="10"/>
      <c r="AR45" s="11"/>
      <c r="AS45" s="11"/>
      <c r="AT45" s="10"/>
      <c r="AU45" s="10"/>
      <c r="AV45" s="10"/>
      <c r="AW45" s="10"/>
      <c r="AX45" s="10"/>
      <c r="AY45" s="10"/>
      <c r="AZ45" s="10"/>
      <c r="BA45" s="10"/>
      <c r="BB45" s="10"/>
      <c r="BC45" s="13"/>
      <c r="BD45" s="13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ht="12.75">
      <c r="A46" s="1">
        <v>44</v>
      </c>
      <c r="B46" s="9" t="s">
        <v>121</v>
      </c>
      <c r="C46" s="1" t="s">
        <v>122</v>
      </c>
      <c r="D46" s="10">
        <v>18.9</v>
      </c>
      <c r="E46" s="11">
        <v>39.51455556</v>
      </c>
      <c r="F46" s="11">
        <v>-77.7772222</v>
      </c>
      <c r="G46" s="10">
        <v>25.22</v>
      </c>
      <c r="H46" s="10">
        <v>78.88</v>
      </c>
      <c r="I46" s="10">
        <v>298.5</v>
      </c>
      <c r="J46" s="10">
        <v>79.03</v>
      </c>
      <c r="K46" s="10">
        <v>9.01</v>
      </c>
      <c r="L46" s="10">
        <v>7.999185257994</v>
      </c>
      <c r="M46" s="10">
        <v>26.107491766373645</v>
      </c>
      <c r="N46" s="12">
        <v>14.14680942138</v>
      </c>
      <c r="O46" s="10">
        <v>505.29</v>
      </c>
      <c r="P46" s="13">
        <v>39.564976</v>
      </c>
      <c r="Q46" s="13">
        <v>-77.756706</v>
      </c>
      <c r="R46" s="10">
        <v>2.81</v>
      </c>
      <c r="S46" s="10">
        <v>41.62</v>
      </c>
      <c r="T46" s="10">
        <v>22.27</v>
      </c>
      <c r="U46" s="10">
        <v>30.0649078245</v>
      </c>
      <c r="V46" s="10">
        <v>10.61</v>
      </c>
      <c r="W46" s="10">
        <v>38.46</v>
      </c>
      <c r="X46" s="10">
        <v>0</v>
      </c>
      <c r="Y46" s="10">
        <v>18.07</v>
      </c>
      <c r="Z46" s="10">
        <v>1.66</v>
      </c>
      <c r="AA46" s="10">
        <v>0.23</v>
      </c>
      <c r="AB46" s="10">
        <v>30.85</v>
      </c>
      <c r="AC46" s="10">
        <v>9.61</v>
      </c>
      <c r="AD46" s="10">
        <f t="shared" si="0"/>
        <v>2.3627406280048646</v>
      </c>
      <c r="AE46" s="10">
        <f t="shared" si="1"/>
        <v>3.3855536926829917</v>
      </c>
      <c r="AF46" s="10">
        <f t="shared" si="2"/>
        <v>0.6141346347803142</v>
      </c>
      <c r="AG46" s="10">
        <f t="shared" si="3"/>
        <v>2.6576596487561486</v>
      </c>
      <c r="AH46" s="10">
        <f t="shared" si="18"/>
        <v>97.16748208738954</v>
      </c>
      <c r="AI46" s="10">
        <f t="shared" si="5"/>
        <v>11.835844567803331</v>
      </c>
      <c r="AJ46" s="10">
        <f t="shared" si="6"/>
        <v>1.126364712080626</v>
      </c>
      <c r="AK46" s="12">
        <f t="shared" si="15"/>
        <v>0.7485084349936508</v>
      </c>
      <c r="AL46" s="12">
        <f t="shared" si="16"/>
        <v>1.335990288484167</v>
      </c>
      <c r="AM46" s="12">
        <f t="shared" si="9"/>
        <v>1.763364998533824</v>
      </c>
      <c r="AN46" s="12">
        <f t="shared" si="17"/>
        <v>223.42976784560477</v>
      </c>
      <c r="AO46" s="10">
        <f t="shared" si="11"/>
        <v>0.3309773296954063</v>
      </c>
      <c r="AQ46" s="10"/>
      <c r="AR46" s="11"/>
      <c r="AS46" s="11"/>
      <c r="AT46" s="10"/>
      <c r="AU46" s="10"/>
      <c r="AV46" s="10"/>
      <c r="AW46" s="10"/>
      <c r="AX46" s="10"/>
      <c r="AY46" s="10"/>
      <c r="AZ46" s="10"/>
      <c r="BA46" s="10"/>
      <c r="BB46" s="10"/>
      <c r="BC46" s="13"/>
      <c r="BD46" s="13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ht="12.75">
      <c r="A47" s="1">
        <v>45</v>
      </c>
      <c r="B47" s="9" t="s">
        <v>123</v>
      </c>
      <c r="C47" s="1" t="s">
        <v>124</v>
      </c>
      <c r="D47" s="10">
        <v>5939</v>
      </c>
      <c r="E47" s="11">
        <v>39.4347222</v>
      </c>
      <c r="F47" s="11">
        <v>-77.80138889</v>
      </c>
      <c r="G47" s="10">
        <v>668.76</v>
      </c>
      <c r="H47" s="10">
        <v>331.79</v>
      </c>
      <c r="I47" s="10">
        <v>4715.6</v>
      </c>
      <c r="J47" s="10">
        <v>45.15</v>
      </c>
      <c r="K47" s="10">
        <v>246</v>
      </c>
      <c r="L47" s="10">
        <v>148.1100713567</v>
      </c>
      <c r="M47" s="10">
        <v>7.734203212620153</v>
      </c>
      <c r="N47" s="12">
        <v>7897.5049618</v>
      </c>
      <c r="O47" s="10">
        <v>2513.08</v>
      </c>
      <c r="P47" s="13">
        <v>39.360466</v>
      </c>
      <c r="Q47" s="13">
        <v>-78.62957</v>
      </c>
      <c r="R47" s="10">
        <v>2.78</v>
      </c>
      <c r="S47" s="10">
        <v>42.13</v>
      </c>
      <c r="T47" s="10">
        <v>18.13</v>
      </c>
      <c r="U47" s="10">
        <v>39.95115687926</v>
      </c>
      <c r="V47" s="10">
        <v>70.82</v>
      </c>
      <c r="W47" s="10">
        <v>17.12</v>
      </c>
      <c r="X47" s="10">
        <v>0.29</v>
      </c>
      <c r="Y47" s="10">
        <v>6.65</v>
      </c>
      <c r="Z47" s="10">
        <v>0.19</v>
      </c>
      <c r="AA47" s="10">
        <v>0.7</v>
      </c>
      <c r="AB47" s="10">
        <v>3.96</v>
      </c>
      <c r="AC47" s="10">
        <v>3.55</v>
      </c>
      <c r="AD47" s="10">
        <f t="shared" si="0"/>
        <v>40.0985560644073</v>
      </c>
      <c r="AE47" s="10">
        <f t="shared" si="1"/>
        <v>3.693650991292602</v>
      </c>
      <c r="AF47" s="10">
        <f t="shared" si="2"/>
        <v>0.5879637009964118</v>
      </c>
      <c r="AG47" s="10">
        <f t="shared" si="3"/>
        <v>2.8995160281646926</v>
      </c>
      <c r="AH47" s="10">
        <f t="shared" si="18"/>
        <v>45674.301708984065</v>
      </c>
      <c r="AI47" s="10">
        <f t="shared" si="5"/>
        <v>7.051259046593697</v>
      </c>
      <c r="AJ47" s="10">
        <f t="shared" si="6"/>
        <v>1.6609268886755675</v>
      </c>
      <c r="AK47" s="12">
        <f t="shared" si="15"/>
        <v>1.3297701568951001</v>
      </c>
      <c r="AL47" s="12">
        <f t="shared" si="16"/>
        <v>0.7520096573192128</v>
      </c>
      <c r="AM47" s="12">
        <f t="shared" si="9"/>
        <v>88.4560043040801</v>
      </c>
      <c r="AN47" s="12">
        <f t="shared" si="17"/>
        <v>6270.664151854535</v>
      </c>
      <c r="AO47" s="10">
        <f t="shared" si="11"/>
        <v>0.0233105374261435</v>
      </c>
      <c r="AQ47" s="10"/>
      <c r="AR47" s="11"/>
      <c r="AS47" s="11"/>
      <c r="AT47" s="10"/>
      <c r="AU47" s="10"/>
      <c r="AV47" s="10"/>
      <c r="AW47" s="10"/>
      <c r="AX47" s="10"/>
      <c r="AY47" s="10"/>
      <c r="AZ47" s="10"/>
      <c r="BA47" s="10"/>
      <c r="BB47" s="10"/>
      <c r="BC47" s="13"/>
      <c r="BD47" s="13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ht="12.75">
      <c r="A48" s="1">
        <v>46</v>
      </c>
      <c r="B48" s="9" t="s">
        <v>125</v>
      </c>
      <c r="C48" s="1" t="s">
        <v>126</v>
      </c>
      <c r="D48" s="10">
        <v>0.1</v>
      </c>
      <c r="E48" s="11">
        <v>39.4658999999999</v>
      </c>
      <c r="F48" s="11">
        <v>-77.6582999999999</v>
      </c>
      <c r="G48" s="10">
        <v>2.146408875</v>
      </c>
      <c r="H48" s="10">
        <v>129.4235393079</v>
      </c>
      <c r="I48" s="10">
        <v>242.5</v>
      </c>
      <c r="J48" s="10">
        <v>132.526476723807</v>
      </c>
      <c r="K48" s="10">
        <v>0.5546167241363</v>
      </c>
      <c r="L48" s="10">
        <v>0.6206082837066</v>
      </c>
      <c r="M48" s="10">
        <v>279.2006033377</v>
      </c>
      <c r="N48" s="12" t="s">
        <v>64</v>
      </c>
      <c r="O48" s="10">
        <v>619.9439309589</v>
      </c>
      <c r="P48" s="13">
        <v>39.4624748</v>
      </c>
      <c r="Q48" s="13">
        <v>-77.655983</v>
      </c>
      <c r="R48" s="10">
        <v>2.9415</v>
      </c>
      <c r="S48" s="10">
        <v>41.9731444</v>
      </c>
      <c r="T48" s="10">
        <v>22.856</v>
      </c>
      <c r="U48" s="10">
        <v>30.05342567082</v>
      </c>
      <c r="V48" s="10">
        <v>28.8</v>
      </c>
      <c r="W48" s="10">
        <v>21.68</v>
      </c>
      <c r="X48" s="10">
        <v>0</v>
      </c>
      <c r="Y48" s="10">
        <v>7.12</v>
      </c>
      <c r="Z48" s="10">
        <v>3.88</v>
      </c>
      <c r="AA48" s="10">
        <v>0</v>
      </c>
      <c r="AB48" s="10">
        <v>39.15</v>
      </c>
      <c r="AC48" s="10">
        <v>5.1</v>
      </c>
      <c r="AD48" s="10">
        <f t="shared" si="0"/>
        <v>0.16113223530106183</v>
      </c>
      <c r="AE48" s="10">
        <f t="shared" si="1"/>
        <v>3.851546418052517</v>
      </c>
      <c r="AF48" s="10">
        <f t="shared" si="2"/>
        <v>0.575785700868863</v>
      </c>
      <c r="AG48" s="10">
        <f t="shared" si="3"/>
        <v>3.023463938171226</v>
      </c>
      <c r="AH48" s="10">
        <f t="shared" si="18"/>
        <v>0.6015301777227764</v>
      </c>
      <c r="AI48" s="10">
        <f t="shared" si="5"/>
        <v>112.9794061254988</v>
      </c>
      <c r="AJ48" s="10">
        <f t="shared" si="6"/>
        <v>0.8936663249543438</v>
      </c>
      <c r="AK48" s="12" t="s">
        <v>64</v>
      </c>
      <c r="AL48" s="12" t="s">
        <v>64</v>
      </c>
      <c r="AM48" s="12">
        <f t="shared" si="9"/>
        <v>0.03319210419284416</v>
      </c>
      <c r="AN48" s="12" t="s">
        <v>64</v>
      </c>
      <c r="AO48" s="10">
        <f t="shared" si="11"/>
        <v>2.1572629278316886</v>
      </c>
      <c r="AQ48" s="10"/>
      <c r="AR48" s="11"/>
      <c r="AS48" s="11"/>
      <c r="AT48" s="10"/>
      <c r="AU48" s="10"/>
      <c r="AV48" s="10"/>
      <c r="AW48" s="10"/>
      <c r="AX48" s="10"/>
      <c r="AY48" s="10"/>
      <c r="AZ48" s="10"/>
      <c r="BA48" s="10"/>
      <c r="BB48" s="10"/>
      <c r="BC48" s="13"/>
      <c r="BD48" s="13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ht="12.75">
      <c r="A49" s="1">
        <v>47</v>
      </c>
      <c r="B49" s="9" t="s">
        <v>127</v>
      </c>
      <c r="C49" s="1" t="s">
        <v>128</v>
      </c>
      <c r="D49" s="10">
        <v>281</v>
      </c>
      <c r="E49" s="11">
        <v>39.44977778</v>
      </c>
      <c r="F49" s="11">
        <v>-77.7301944</v>
      </c>
      <c r="G49" s="10">
        <v>121.96</v>
      </c>
      <c r="H49" s="10">
        <v>152.45</v>
      </c>
      <c r="I49" s="10">
        <v>1825.6</v>
      </c>
      <c r="J49" s="10">
        <v>72.42</v>
      </c>
      <c r="K49" s="10">
        <v>49.61</v>
      </c>
      <c r="L49" s="10">
        <v>34.27112230005</v>
      </c>
      <c r="M49" s="10">
        <v>16.11866994537897</v>
      </c>
      <c r="N49" s="12">
        <v>335.599217922</v>
      </c>
      <c r="O49" s="10">
        <v>1230.32</v>
      </c>
      <c r="P49" s="13">
        <v>39.669006</v>
      </c>
      <c r="Q49" s="13">
        <v>-77.615562</v>
      </c>
      <c r="R49" s="10">
        <v>3.05</v>
      </c>
      <c r="S49" s="10">
        <v>44.25</v>
      </c>
      <c r="T49" s="10">
        <v>21.89</v>
      </c>
      <c r="U49" s="10">
        <v>31.44378062688</v>
      </c>
      <c r="V49" s="10">
        <v>29.08</v>
      </c>
      <c r="W49" s="10">
        <v>28.47</v>
      </c>
      <c r="X49" s="10">
        <v>0.02</v>
      </c>
      <c r="Y49" s="10">
        <v>15.44</v>
      </c>
      <c r="Z49" s="10">
        <v>0.61</v>
      </c>
      <c r="AA49" s="10">
        <v>0.4</v>
      </c>
      <c r="AB49" s="10">
        <v>25.62</v>
      </c>
      <c r="AC49" s="10">
        <v>7.69</v>
      </c>
      <c r="AD49" s="10">
        <f t="shared" si="0"/>
        <v>8.199322961757515</v>
      </c>
      <c r="AE49" s="10">
        <f t="shared" si="1"/>
        <v>4.179750262295319</v>
      </c>
      <c r="AF49" s="10">
        <f t="shared" si="2"/>
        <v>0.5527175780311051</v>
      </c>
      <c r="AG49" s="10">
        <f t="shared" si="3"/>
        <v>3.2811039559018256</v>
      </c>
      <c r="AH49" s="10">
        <f t="shared" si="18"/>
        <v>1811.8220480178325</v>
      </c>
      <c r="AI49" s="10">
        <f t="shared" si="5"/>
        <v>14.968842243358479</v>
      </c>
      <c r="AJ49" s="10">
        <f t="shared" si="6"/>
        <v>1.447574420401389</v>
      </c>
      <c r="AK49" s="12">
        <f>N49/D49</f>
        <v>1.1943032666263345</v>
      </c>
      <c r="AL49" s="12">
        <f>1/AK49</f>
        <v>0.83730826829671</v>
      </c>
      <c r="AM49" s="12">
        <f t="shared" si="9"/>
        <v>12.35676040194215</v>
      </c>
      <c r="AN49" s="12">
        <f>AK49*I49</f>
        <v>2180.320043553036</v>
      </c>
      <c r="AO49" s="10">
        <f t="shared" si="11"/>
        <v>0.10573086221960623</v>
      </c>
      <c r="AQ49" s="10"/>
      <c r="AR49" s="11"/>
      <c r="AS49" s="11"/>
      <c r="AT49" s="10"/>
      <c r="AU49" s="10"/>
      <c r="AV49" s="10"/>
      <c r="AW49" s="10"/>
      <c r="AX49" s="10"/>
      <c r="AY49" s="10"/>
      <c r="AZ49" s="10"/>
      <c r="BA49" s="10"/>
      <c r="BB49" s="10"/>
      <c r="BC49" s="13"/>
      <c r="BD49" s="13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ht="12.75">
      <c r="A50" s="1">
        <v>48</v>
      </c>
      <c r="B50" s="9" t="s">
        <v>129</v>
      </c>
      <c r="C50" s="1" t="s">
        <v>130</v>
      </c>
      <c r="D50" s="10">
        <v>17.3</v>
      </c>
      <c r="E50" s="11">
        <v>38.335</v>
      </c>
      <c r="F50" s="11">
        <v>-79.2391667</v>
      </c>
      <c r="G50" s="10">
        <v>25.0407770625</v>
      </c>
      <c r="H50" s="10">
        <v>561.9540122902</v>
      </c>
      <c r="I50" s="10">
        <v>2274.2</v>
      </c>
      <c r="J50" s="10">
        <v>92.0661287307739</v>
      </c>
      <c r="K50" s="10">
        <v>10.79425196219</v>
      </c>
      <c r="L50" s="10">
        <v>9.439724821563</v>
      </c>
      <c r="M50" s="10">
        <v>112.87940293178005</v>
      </c>
      <c r="N50" s="12">
        <v>11.98688420202</v>
      </c>
      <c r="O50" s="10">
        <v>3189.199634096</v>
      </c>
      <c r="P50" s="13">
        <v>38.3902969</v>
      </c>
      <c r="Q50" s="13">
        <v>-79.2784653</v>
      </c>
      <c r="R50" s="10">
        <v>2.938896552</v>
      </c>
      <c r="S50" s="10">
        <v>46.82718268</v>
      </c>
      <c r="T50" s="10">
        <v>17.065165919000002</v>
      </c>
      <c r="U50" s="10">
        <v>54.5217931674</v>
      </c>
      <c r="V50" s="10">
        <v>97.62</v>
      </c>
      <c r="W50" s="10">
        <v>0</v>
      </c>
      <c r="X50" s="10">
        <v>0</v>
      </c>
      <c r="Y50" s="10">
        <v>2.4</v>
      </c>
      <c r="Z50" s="10">
        <v>0</v>
      </c>
      <c r="AA50" s="10">
        <v>0.03</v>
      </c>
      <c r="AB50" s="10">
        <v>0</v>
      </c>
      <c r="AC50" s="10">
        <v>1.38</v>
      </c>
      <c r="AD50" s="10">
        <f t="shared" si="0"/>
        <v>1.8326805417549787</v>
      </c>
      <c r="AE50" s="10">
        <f t="shared" si="1"/>
        <v>5.150774838545239</v>
      </c>
      <c r="AF50" s="10">
        <f t="shared" si="2"/>
        <v>0.4979000395012666</v>
      </c>
      <c r="AG50" s="10">
        <f t="shared" si="3"/>
        <v>4.043358248258013</v>
      </c>
      <c r="AH50" s="10">
        <f t="shared" si="18"/>
        <v>92.30300029150986</v>
      </c>
      <c r="AI50" s="10">
        <f t="shared" si="5"/>
        <v>90.81986530704532</v>
      </c>
      <c r="AJ50" s="10">
        <f t="shared" si="6"/>
        <v>1.1434922273934167</v>
      </c>
      <c r="AK50" s="12">
        <f>N50/D50</f>
        <v>0.6928834798855491</v>
      </c>
      <c r="AL50" s="12">
        <f>1/AK50</f>
        <v>1.4432441081798928</v>
      </c>
      <c r="AM50" s="12">
        <f t="shared" si="9"/>
        <v>1.015980095237465</v>
      </c>
      <c r="AN50" s="12">
        <f>AK50*I50</f>
        <v>1575.7556099557157</v>
      </c>
      <c r="AO50" s="10">
        <f t="shared" si="11"/>
        <v>0.20086946700807207</v>
      </c>
      <c r="AQ50" s="10"/>
      <c r="AR50" s="11"/>
      <c r="AS50" s="11"/>
      <c r="AT50" s="10"/>
      <c r="AU50" s="10"/>
      <c r="AV50" s="10"/>
      <c r="AW50" s="10"/>
      <c r="AX50" s="10"/>
      <c r="AY50" s="10"/>
      <c r="AZ50" s="10"/>
      <c r="BA50" s="10"/>
      <c r="BB50" s="10"/>
      <c r="BC50" s="13"/>
      <c r="BD50" s="13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ht="12.75">
      <c r="A51" s="1">
        <v>49</v>
      </c>
      <c r="B51" s="9" t="s">
        <v>131</v>
      </c>
      <c r="C51" s="1" t="s">
        <v>132</v>
      </c>
      <c r="D51" s="10">
        <v>73</v>
      </c>
      <c r="E51" s="11">
        <v>38.50290058</v>
      </c>
      <c r="F51" s="11">
        <v>-79.053611111</v>
      </c>
      <c r="G51" s="10">
        <v>41.4</v>
      </c>
      <c r="H51" s="10">
        <v>627.08</v>
      </c>
      <c r="I51" s="10">
        <v>2777.6</v>
      </c>
      <c r="J51" s="10">
        <v>85.14</v>
      </c>
      <c r="K51" s="10">
        <v>16.64</v>
      </c>
      <c r="L51" s="10">
        <v>12.37432405518</v>
      </c>
      <c r="M51" s="10">
        <v>118.14858766591435</v>
      </c>
      <c r="N51" s="12">
        <v>96.90013850159</v>
      </c>
      <c r="O51" s="10">
        <v>2983.93</v>
      </c>
      <c r="P51" s="13">
        <v>38.561958</v>
      </c>
      <c r="Q51" s="13">
        <v>-79.108139</v>
      </c>
      <c r="R51" s="10">
        <v>2.76</v>
      </c>
      <c r="S51" s="10">
        <v>45.19</v>
      </c>
      <c r="T51" s="10">
        <v>17.96</v>
      </c>
      <c r="U51" s="10">
        <v>55.92194399528</v>
      </c>
      <c r="V51" s="10">
        <v>97.73</v>
      </c>
      <c r="W51" s="10">
        <v>0.08</v>
      </c>
      <c r="X51" s="10">
        <v>0</v>
      </c>
      <c r="Y51" s="10">
        <v>1.81</v>
      </c>
      <c r="Z51" s="10">
        <v>0</v>
      </c>
      <c r="AA51" s="10">
        <v>0.36</v>
      </c>
      <c r="AB51" s="10">
        <v>0.02</v>
      </c>
      <c r="AC51" s="10">
        <v>1.25</v>
      </c>
      <c r="AD51" s="10">
        <f t="shared" si="0"/>
        <v>5.899312130058656</v>
      </c>
      <c r="AE51" s="10">
        <f t="shared" si="1"/>
        <v>2.097587614008307</v>
      </c>
      <c r="AF51" s="10">
        <f t="shared" si="2"/>
        <v>0.7802223530882284</v>
      </c>
      <c r="AG51" s="10">
        <f t="shared" si="3"/>
        <v>1.6466062769965213</v>
      </c>
      <c r="AH51" s="10">
        <f t="shared" si="18"/>
        <v>313.47776073209724</v>
      </c>
      <c r="AI51" s="10">
        <f t="shared" si="5"/>
        <v>67.09178743961353</v>
      </c>
      <c r="AJ51" s="10">
        <f t="shared" si="6"/>
        <v>1.3447199156736445</v>
      </c>
      <c r="AK51" s="12">
        <f>N51/D51</f>
        <v>1.3273991575560276</v>
      </c>
      <c r="AL51" s="12">
        <f>1/AK51</f>
        <v>0.7533528963821053</v>
      </c>
      <c r="AM51" s="12">
        <f t="shared" si="9"/>
        <v>1.5308726166158844</v>
      </c>
      <c r="AN51" s="12">
        <f>AK51*I51</f>
        <v>3686.983900027622</v>
      </c>
      <c r="AO51" s="10">
        <f t="shared" si="11"/>
        <v>0.18841070942449822</v>
      </c>
      <c r="AQ51" s="10"/>
      <c r="AR51" s="11"/>
      <c r="AS51" s="11"/>
      <c r="AT51" s="10"/>
      <c r="AU51" s="10"/>
      <c r="AV51" s="10"/>
      <c r="AW51" s="10"/>
      <c r="AX51" s="10"/>
      <c r="AY51" s="10"/>
      <c r="AZ51" s="10"/>
      <c r="BA51" s="10"/>
      <c r="BB51" s="10"/>
      <c r="BC51" s="13"/>
      <c r="BD51" s="13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ht="12.75">
      <c r="A52" s="1">
        <v>50</v>
      </c>
      <c r="B52" s="9" t="s">
        <v>133</v>
      </c>
      <c r="C52" s="1" t="s">
        <v>134</v>
      </c>
      <c r="D52" s="10">
        <v>9.73</v>
      </c>
      <c r="E52" s="11">
        <v>38.47456817</v>
      </c>
      <c r="F52" s="11">
        <v>-78.986944444</v>
      </c>
      <c r="G52" s="10">
        <v>15.7</v>
      </c>
      <c r="H52" s="10">
        <v>328.88</v>
      </c>
      <c r="I52" s="10">
        <v>1850.8</v>
      </c>
      <c r="J52" s="10">
        <v>110.45</v>
      </c>
      <c r="K52" s="10">
        <v>6.86</v>
      </c>
      <c r="L52" s="10">
        <v>6.134474324158</v>
      </c>
      <c r="M52" s="10">
        <v>113.81692994824017</v>
      </c>
      <c r="N52" s="12">
        <v>6.31717269876</v>
      </c>
      <c r="O52" s="10">
        <v>2261.87</v>
      </c>
      <c r="P52" s="13">
        <v>38.512089</v>
      </c>
      <c r="Q52" s="13">
        <v>-79.002663</v>
      </c>
      <c r="R52" s="10">
        <v>2.69</v>
      </c>
      <c r="S52" s="10">
        <v>39.65</v>
      </c>
      <c r="T52" s="10">
        <v>21.09</v>
      </c>
      <c r="U52" s="10">
        <v>30.05416367106</v>
      </c>
      <c r="V52" s="10">
        <v>70.43</v>
      </c>
      <c r="W52" s="10">
        <v>21.72</v>
      </c>
      <c r="X52" s="10">
        <v>0.05</v>
      </c>
      <c r="Y52" s="10">
        <v>4.4</v>
      </c>
      <c r="Z52" s="10">
        <v>0</v>
      </c>
      <c r="AA52" s="10">
        <v>0.04</v>
      </c>
      <c r="AB52" s="10">
        <v>3.35</v>
      </c>
      <c r="AC52" s="10">
        <v>3.09</v>
      </c>
      <c r="AD52" s="10">
        <f t="shared" si="0"/>
        <v>1.58611797618625</v>
      </c>
      <c r="AE52" s="10">
        <f t="shared" si="1"/>
        <v>3.867602798946942</v>
      </c>
      <c r="AF52" s="10">
        <f t="shared" si="2"/>
        <v>0.5745892685846047</v>
      </c>
      <c r="AG52" s="10">
        <f t="shared" si="3"/>
        <v>3.03606819717335</v>
      </c>
      <c r="AH52" s="10">
        <f t="shared" si="18"/>
        <v>43.401130013762604</v>
      </c>
      <c r="AI52" s="10">
        <f t="shared" si="5"/>
        <v>117.88535031847134</v>
      </c>
      <c r="AJ52" s="10">
        <f t="shared" si="6"/>
        <v>1.1182702278147663</v>
      </c>
      <c r="AK52" s="12">
        <f>N52/D52</f>
        <v>0.6492469371798562</v>
      </c>
      <c r="AL52" s="12">
        <f>1/AK52</f>
        <v>1.540246003075063</v>
      </c>
      <c r="AM52" s="12">
        <f t="shared" si="9"/>
        <v>0.6430143753968632</v>
      </c>
      <c r="AN52" s="12">
        <f>AK52*I52</f>
        <v>1201.6262313324778</v>
      </c>
      <c r="AO52" s="10">
        <f t="shared" si="11"/>
        <v>0.34607434306811047</v>
      </c>
      <c r="AQ52" s="10"/>
      <c r="AR52" s="11"/>
      <c r="AS52" s="11"/>
      <c r="AT52" s="10"/>
      <c r="AU52" s="10"/>
      <c r="AV52" s="10"/>
      <c r="AW52" s="10"/>
      <c r="AX52" s="10"/>
      <c r="AY52" s="10"/>
      <c r="AZ52" s="10"/>
      <c r="BA52" s="10"/>
      <c r="BB52" s="10"/>
      <c r="BC52" s="13"/>
      <c r="BD52" s="13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ht="12.75">
      <c r="A53" s="1">
        <v>51</v>
      </c>
      <c r="B53" s="9" t="s">
        <v>135</v>
      </c>
      <c r="C53" s="1" t="s">
        <v>136</v>
      </c>
      <c r="D53" s="10">
        <v>5.44</v>
      </c>
      <c r="E53" s="11">
        <v>38.431236</v>
      </c>
      <c r="F53" s="11">
        <v>-78.883611111</v>
      </c>
      <c r="G53" s="10">
        <v>11.26</v>
      </c>
      <c r="H53" s="10">
        <v>95.09</v>
      </c>
      <c r="I53" s="10">
        <v>317.7</v>
      </c>
      <c r="J53" s="10">
        <v>68.79</v>
      </c>
      <c r="K53" s="10">
        <v>4.9</v>
      </c>
      <c r="L53" s="10">
        <v>4.265429030914</v>
      </c>
      <c r="M53" s="10">
        <v>31.157021917913873</v>
      </c>
      <c r="N53" s="12">
        <v>4.164272696186</v>
      </c>
      <c r="O53" s="10">
        <v>1422.24</v>
      </c>
      <c r="P53" s="13">
        <v>38.458569</v>
      </c>
      <c r="Q53" s="13">
        <v>-78.87027</v>
      </c>
      <c r="R53" s="10">
        <v>2.62</v>
      </c>
      <c r="S53" s="10">
        <v>37.66</v>
      </c>
      <c r="T53" s="10">
        <v>22.49</v>
      </c>
      <c r="U53" s="10">
        <v>30.05128027956</v>
      </c>
      <c r="V53" s="10">
        <v>3.13</v>
      </c>
      <c r="W53" s="10">
        <v>14.43</v>
      </c>
      <c r="X53" s="10">
        <v>0</v>
      </c>
      <c r="Y53" s="10">
        <v>78.58</v>
      </c>
      <c r="Z53" s="10">
        <v>0</v>
      </c>
      <c r="AA53" s="10">
        <v>0.14</v>
      </c>
      <c r="AB53" s="10">
        <v>3.7</v>
      </c>
      <c r="AC53" s="10">
        <v>32.03</v>
      </c>
      <c r="AD53" s="10">
        <f t="shared" si="0"/>
        <v>1.275369947682452</v>
      </c>
      <c r="AE53" s="10">
        <f t="shared" si="1"/>
        <v>3.34446412091249</v>
      </c>
      <c r="AF53" s="10">
        <f t="shared" si="2"/>
        <v>0.6178956999093052</v>
      </c>
      <c r="AG53" s="10">
        <f t="shared" si="3"/>
        <v>2.625404334916305</v>
      </c>
      <c r="AH53" s="10">
        <f t="shared" si="18"/>
        <v>23.274631035521228</v>
      </c>
      <c r="AI53" s="10">
        <f t="shared" si="5"/>
        <v>28.214920071047956</v>
      </c>
      <c r="AJ53" s="10">
        <f t="shared" si="6"/>
        <v>1.1487707249345616</v>
      </c>
      <c r="AK53" s="12">
        <f>N53/D53</f>
        <v>0.7654913044459558</v>
      </c>
      <c r="AL53" s="12">
        <f>1/AK53</f>
        <v>1.306350567527055</v>
      </c>
      <c r="AM53" s="12">
        <f t="shared" si="9"/>
        <v>0.8778455463321362</v>
      </c>
      <c r="AN53" s="12">
        <f>AK53*I53</f>
        <v>243.19658742248015</v>
      </c>
      <c r="AO53" s="10">
        <f t="shared" si="11"/>
        <v>0.327658238699273</v>
      </c>
      <c r="AQ53" s="10"/>
      <c r="AR53" s="11"/>
      <c r="AS53" s="11"/>
      <c r="AT53" s="10"/>
      <c r="AU53" s="10"/>
      <c r="AV53" s="10"/>
      <c r="AW53" s="10"/>
      <c r="AX53" s="10"/>
      <c r="AY53" s="10"/>
      <c r="AZ53" s="10"/>
      <c r="BA53" s="10"/>
      <c r="BB53" s="10"/>
      <c r="BC53" s="13"/>
      <c r="BD53" s="13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ht="12.75">
      <c r="A54" s="1">
        <v>52</v>
      </c>
      <c r="B54" s="9" t="s">
        <v>137</v>
      </c>
      <c r="C54" s="1" t="s">
        <v>138</v>
      </c>
      <c r="D54" s="10">
        <v>0.67</v>
      </c>
      <c r="E54" s="11">
        <v>38.39179262</v>
      </c>
      <c r="F54" s="11">
        <v>-78.917777778</v>
      </c>
      <c r="G54" s="10">
        <v>3.97</v>
      </c>
      <c r="H54" s="10">
        <v>132.34</v>
      </c>
      <c r="I54" s="10">
        <v>292.2</v>
      </c>
      <c r="J54" s="10">
        <v>68.18</v>
      </c>
      <c r="K54" s="10">
        <v>1.37</v>
      </c>
      <c r="L54" s="10">
        <v>1.171215921066</v>
      </c>
      <c r="M54" s="10">
        <v>117.93981114780098</v>
      </c>
      <c r="N54" s="12" t="s">
        <v>64</v>
      </c>
      <c r="O54" s="10">
        <v>1329.85</v>
      </c>
      <c r="P54" s="13">
        <v>38.398033</v>
      </c>
      <c r="Q54" s="13">
        <v>-78.923401</v>
      </c>
      <c r="R54" s="10">
        <v>2.6</v>
      </c>
      <c r="S54" s="10">
        <v>37.15</v>
      </c>
      <c r="T54" s="10">
        <v>22.57</v>
      </c>
      <c r="U54" s="10">
        <v>30.10347198573</v>
      </c>
      <c r="V54" s="10">
        <v>12.34</v>
      </c>
      <c r="W54" s="10">
        <v>60.56</v>
      </c>
      <c r="X54" s="10">
        <v>0</v>
      </c>
      <c r="Y54" s="10">
        <v>14.89</v>
      </c>
      <c r="Z54" s="10">
        <v>0</v>
      </c>
      <c r="AA54" s="10">
        <v>0</v>
      </c>
      <c r="AB54" s="10">
        <v>12.5</v>
      </c>
      <c r="AC54" s="10">
        <v>9.17</v>
      </c>
      <c r="AD54" s="10">
        <f t="shared" si="0"/>
        <v>0.5720550651242764</v>
      </c>
      <c r="AE54" s="10">
        <f t="shared" si="1"/>
        <v>2.0473831847141475</v>
      </c>
      <c r="AF54" s="10">
        <f t="shared" si="2"/>
        <v>0.789730438756104</v>
      </c>
      <c r="AG54" s="10">
        <f t="shared" si="3"/>
        <v>1.607195800000606</v>
      </c>
      <c r="AH54" s="10">
        <f t="shared" si="18"/>
        <v>2.8798699270183628</v>
      </c>
      <c r="AI54" s="10">
        <f t="shared" si="5"/>
        <v>73.60201511335012</v>
      </c>
      <c r="AJ54" s="10">
        <f t="shared" si="6"/>
        <v>1.1697245361496398</v>
      </c>
      <c r="AK54" s="12" t="s">
        <v>64</v>
      </c>
      <c r="AL54" s="12" t="s">
        <v>64</v>
      </c>
      <c r="AM54" s="12">
        <f t="shared" si="9"/>
        <v>0.12615089996713064</v>
      </c>
      <c r="AN54" s="12" t="s">
        <v>64</v>
      </c>
      <c r="AO54" s="10">
        <f t="shared" si="11"/>
        <v>0.8911879337146817</v>
      </c>
      <c r="AQ54" s="10"/>
      <c r="AR54" s="11"/>
      <c r="AS54" s="11"/>
      <c r="AT54" s="10"/>
      <c r="AU54" s="10"/>
      <c r="AV54" s="10"/>
      <c r="AW54" s="10"/>
      <c r="AX54" s="10"/>
      <c r="AY54" s="10"/>
      <c r="AZ54" s="10"/>
      <c r="BA54" s="10"/>
      <c r="BB54" s="10"/>
      <c r="BC54" s="13"/>
      <c r="BD54" s="13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ht="12.75">
      <c r="A55" s="1">
        <v>53</v>
      </c>
      <c r="B55" s="9" t="s">
        <v>139</v>
      </c>
      <c r="C55" s="1" t="s">
        <v>140</v>
      </c>
      <c r="D55" s="10">
        <v>375</v>
      </c>
      <c r="E55" s="11">
        <v>38.3404051</v>
      </c>
      <c r="F55" s="11">
        <v>-78.913611111</v>
      </c>
      <c r="G55" s="10">
        <v>113.81</v>
      </c>
      <c r="H55" s="10">
        <v>378.66</v>
      </c>
      <c r="I55" s="10">
        <v>3271.4</v>
      </c>
      <c r="J55" s="10">
        <v>64.13</v>
      </c>
      <c r="K55" s="10">
        <v>42.77</v>
      </c>
      <c r="L55" s="10">
        <v>28.36161058914</v>
      </c>
      <c r="M55" s="10">
        <v>48.23256430942093</v>
      </c>
      <c r="N55" s="12">
        <v>299.555013347</v>
      </c>
      <c r="O55" s="10">
        <v>2744.42</v>
      </c>
      <c r="P55" s="13">
        <v>38.440277</v>
      </c>
      <c r="Q55" s="13">
        <v>-79.078606</v>
      </c>
      <c r="R55" s="10">
        <v>2.79</v>
      </c>
      <c r="S55" s="10">
        <v>41.62</v>
      </c>
      <c r="T55" s="10">
        <v>19.29</v>
      </c>
      <c r="U55" s="10">
        <v>38.03237090997</v>
      </c>
      <c r="V55" s="10">
        <v>60.06</v>
      </c>
      <c r="W55" s="10">
        <v>26.22</v>
      </c>
      <c r="X55" s="10">
        <v>0.01</v>
      </c>
      <c r="Y55" s="10">
        <v>8.76</v>
      </c>
      <c r="Z55" s="10">
        <v>0</v>
      </c>
      <c r="AA55" s="10">
        <v>0.25</v>
      </c>
      <c r="AB55" s="10">
        <v>4.49</v>
      </c>
      <c r="AC55" s="10">
        <v>5.01</v>
      </c>
      <c r="AD55" s="10">
        <f t="shared" si="0"/>
        <v>13.22209818872529</v>
      </c>
      <c r="AE55" s="10">
        <f t="shared" si="1"/>
        <v>2.1450158805600483</v>
      </c>
      <c r="AF55" s="10">
        <f t="shared" si="2"/>
        <v>0.7715484223752412</v>
      </c>
      <c r="AG55" s="10">
        <f t="shared" si="3"/>
        <v>1.683837466239638</v>
      </c>
      <c r="AH55" s="10">
        <f t="shared" si="18"/>
        <v>1953.1743929133825</v>
      </c>
      <c r="AI55" s="10">
        <f t="shared" si="5"/>
        <v>28.744398559001844</v>
      </c>
      <c r="AJ55" s="10">
        <f t="shared" si="6"/>
        <v>1.5080243720847486</v>
      </c>
      <c r="AK55" s="12">
        <f>N55/D55</f>
        <v>0.7988133689253333</v>
      </c>
      <c r="AL55" s="12">
        <f>1/AK55</f>
        <v>1.251856865321782</v>
      </c>
      <c r="AM55" s="12">
        <f t="shared" si="9"/>
        <v>6.158416739685606</v>
      </c>
      <c r="AN55" s="12">
        <f>AK55*I55</f>
        <v>2613.2380551023352</v>
      </c>
      <c r="AO55" s="10">
        <f t="shared" si="11"/>
        <v>0.1273769722427004</v>
      </c>
      <c r="AQ55" s="10"/>
      <c r="AR55" s="11"/>
      <c r="AS55" s="11"/>
      <c r="AT55" s="10"/>
      <c r="AU55" s="10"/>
      <c r="AV55" s="10"/>
      <c r="AW55" s="10"/>
      <c r="AX55" s="10"/>
      <c r="AY55" s="10"/>
      <c r="AZ55" s="10"/>
      <c r="BA55" s="10"/>
      <c r="BB55" s="10"/>
      <c r="BC55" s="13"/>
      <c r="BD55" s="13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ht="12.75">
      <c r="A56" s="1">
        <v>54</v>
      </c>
      <c r="B56" s="9" t="s">
        <v>141</v>
      </c>
      <c r="C56" s="1" t="s">
        <v>142</v>
      </c>
      <c r="D56" s="10">
        <v>1.56</v>
      </c>
      <c r="E56" s="11">
        <v>38.33207197</v>
      </c>
      <c r="F56" s="11">
        <v>-78.938611111</v>
      </c>
      <c r="G56" s="10">
        <v>6.08</v>
      </c>
      <c r="H56" s="10">
        <v>173.34</v>
      </c>
      <c r="I56" s="10">
        <v>592</v>
      </c>
      <c r="J56" s="10">
        <v>130.72</v>
      </c>
      <c r="K56" s="10">
        <v>2.83</v>
      </c>
      <c r="L56" s="10">
        <v>2.631121178604</v>
      </c>
      <c r="M56" s="10">
        <v>96.22436997396228</v>
      </c>
      <c r="N56" s="12">
        <v>2.396472634637</v>
      </c>
      <c r="O56" s="10">
        <v>1407.42</v>
      </c>
      <c r="P56" s="13">
        <v>38.329323</v>
      </c>
      <c r="Q56" s="13">
        <v>-78.958115</v>
      </c>
      <c r="R56" s="10">
        <v>2.66</v>
      </c>
      <c r="S56" s="10">
        <v>37.91</v>
      </c>
      <c r="T56" s="10">
        <v>22.95</v>
      </c>
      <c r="U56" s="10">
        <v>18.03641451734</v>
      </c>
      <c r="V56" s="10">
        <v>20.62</v>
      </c>
      <c r="W56" s="10">
        <v>66.95</v>
      </c>
      <c r="X56" s="10">
        <v>0</v>
      </c>
      <c r="Y56" s="10">
        <v>3.5</v>
      </c>
      <c r="Z56" s="10">
        <v>0</v>
      </c>
      <c r="AA56" s="10">
        <v>0</v>
      </c>
      <c r="AB56" s="10">
        <v>9.01</v>
      </c>
      <c r="AC56" s="10">
        <v>4.6</v>
      </c>
      <c r="AD56" s="10">
        <f t="shared" si="0"/>
        <v>0.5929031367638083</v>
      </c>
      <c r="AE56" s="10">
        <f t="shared" si="1"/>
        <v>4.437691446473399</v>
      </c>
      <c r="AF56" s="10">
        <f t="shared" si="2"/>
        <v>0.5364137384150705</v>
      </c>
      <c r="AG56" s="10">
        <f t="shared" si="3"/>
        <v>3.483587785481618</v>
      </c>
      <c r="AH56" s="10">
        <f t="shared" si="18"/>
        <v>6.729934587745115</v>
      </c>
      <c r="AI56" s="10">
        <f t="shared" si="5"/>
        <v>97.36842105263158</v>
      </c>
      <c r="AJ56" s="10">
        <f t="shared" si="6"/>
        <v>1.075587100667678</v>
      </c>
      <c r="AK56" s="12">
        <f>N56/D56</f>
        <v>1.5362004068185897</v>
      </c>
      <c r="AL56" s="12">
        <f>1/AK56</f>
        <v>0.6509567342655249</v>
      </c>
      <c r="AM56" s="12">
        <f t="shared" si="9"/>
        <v>0.28849872449463704</v>
      </c>
      <c r="AN56" s="12">
        <f>AK56*I56</f>
        <v>909.4306408366051</v>
      </c>
      <c r="AO56" s="10">
        <f t="shared" si="11"/>
        <v>0.5551192452634262</v>
      </c>
      <c r="AQ56" s="10"/>
      <c r="AR56" s="11"/>
      <c r="AS56" s="11"/>
      <c r="AT56" s="10"/>
      <c r="AU56" s="10"/>
      <c r="AV56" s="10"/>
      <c r="AW56" s="10"/>
      <c r="AX56" s="10"/>
      <c r="AY56" s="10"/>
      <c r="AZ56" s="10"/>
      <c r="BA56" s="10"/>
      <c r="BB56" s="10"/>
      <c r="BC56" s="13"/>
      <c r="BD56" s="13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ht="12.75">
      <c r="A57" s="1">
        <v>55</v>
      </c>
      <c r="B57" s="9" t="s">
        <v>143</v>
      </c>
      <c r="C57" s="1" t="s">
        <v>144</v>
      </c>
      <c r="D57" s="10">
        <v>0.54</v>
      </c>
      <c r="E57" s="11">
        <v>38.16179526</v>
      </c>
      <c r="F57" s="11">
        <v>-79.268611111</v>
      </c>
      <c r="G57" s="10">
        <v>3.43</v>
      </c>
      <c r="H57" s="10">
        <v>422.66</v>
      </c>
      <c r="I57" s="10">
        <v>1225.6</v>
      </c>
      <c r="J57" s="10">
        <v>145.79</v>
      </c>
      <c r="K57" s="10">
        <v>1.42</v>
      </c>
      <c r="L57" s="10">
        <v>1.563152458282</v>
      </c>
      <c r="M57" s="10">
        <v>560.2713154086922</v>
      </c>
      <c r="N57" s="12" t="s">
        <v>64</v>
      </c>
      <c r="O57" s="10">
        <v>2561.04</v>
      </c>
      <c r="P57" s="13">
        <v>38.16544</v>
      </c>
      <c r="Q57" s="13">
        <v>-79.28035</v>
      </c>
      <c r="R57" s="10">
        <v>3.18</v>
      </c>
      <c r="S57" s="10">
        <v>48.55</v>
      </c>
      <c r="T57" s="10">
        <v>19.13</v>
      </c>
      <c r="U57" s="10">
        <v>32.38378472784</v>
      </c>
      <c r="V57" s="10">
        <v>94.86</v>
      </c>
      <c r="W57" s="10">
        <v>0</v>
      </c>
      <c r="X57" s="10">
        <v>0</v>
      </c>
      <c r="Y57" s="10">
        <v>4.37</v>
      </c>
      <c r="Z57" s="10">
        <v>0</v>
      </c>
      <c r="AA57" s="10">
        <v>0</v>
      </c>
      <c r="AB57" s="10">
        <v>0</v>
      </c>
      <c r="AC57" s="10">
        <v>1.85</v>
      </c>
      <c r="AD57" s="10">
        <f t="shared" si="0"/>
        <v>0.3454557469035957</v>
      </c>
      <c r="AE57" s="10">
        <f t="shared" si="1"/>
        <v>4.524899273764925</v>
      </c>
      <c r="AF57" s="10">
        <f t="shared" si="2"/>
        <v>0.5312194715262338</v>
      </c>
      <c r="AG57" s="10">
        <f t="shared" si="3"/>
        <v>3.552045929905466</v>
      </c>
      <c r="AH57" s="10">
        <f t="shared" si="18"/>
        <v>2.233757195974867</v>
      </c>
      <c r="AI57" s="10">
        <f t="shared" si="5"/>
        <v>357.3177842565597</v>
      </c>
      <c r="AJ57" s="10">
        <f t="shared" si="6"/>
        <v>0.9084206677835294</v>
      </c>
      <c r="AK57" s="12" t="s">
        <v>64</v>
      </c>
      <c r="AL57" s="12" t="s">
        <v>64</v>
      </c>
      <c r="AM57" s="12">
        <f t="shared" si="9"/>
        <v>0.059991421169688364</v>
      </c>
      <c r="AN57" s="12" t="s">
        <v>64</v>
      </c>
      <c r="AO57" s="10">
        <f t="shared" si="11"/>
        <v>1.3255839573385042</v>
      </c>
      <c r="AQ57" s="10"/>
      <c r="AR57" s="11"/>
      <c r="AS57" s="11"/>
      <c r="AT57" s="10"/>
      <c r="AU57" s="10"/>
      <c r="AV57" s="10"/>
      <c r="AW57" s="10"/>
      <c r="AX57" s="10"/>
      <c r="AY57" s="10"/>
      <c r="AZ57" s="10"/>
      <c r="BA57" s="10"/>
      <c r="BB57" s="10"/>
      <c r="BC57" s="13"/>
      <c r="BD57" s="13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80" ht="12.75">
      <c r="A58" s="1">
        <v>56</v>
      </c>
      <c r="B58" s="9" t="s">
        <v>145</v>
      </c>
      <c r="C58" s="1" t="s">
        <v>146</v>
      </c>
      <c r="D58" s="10">
        <v>0.46</v>
      </c>
      <c r="E58" s="11">
        <v>38.19873967</v>
      </c>
      <c r="F58" s="11">
        <v>-79.219166667</v>
      </c>
      <c r="G58" s="10">
        <v>2.85</v>
      </c>
      <c r="H58" s="10">
        <v>383.95</v>
      </c>
      <c r="I58" s="10">
        <v>918</v>
      </c>
      <c r="J58" s="10">
        <v>32.61</v>
      </c>
      <c r="K58" s="10">
        <v>1.09</v>
      </c>
      <c r="L58" s="10">
        <v>1.034044226394</v>
      </c>
      <c r="M58" s="10">
        <v>489.070313650251</v>
      </c>
      <c r="N58" s="12" t="s">
        <v>64</v>
      </c>
      <c r="O58" s="10">
        <v>2063.34</v>
      </c>
      <c r="P58" s="13">
        <v>38.198113</v>
      </c>
      <c r="Q58" s="13">
        <v>-79.228386</v>
      </c>
      <c r="R58" s="10">
        <v>3.06</v>
      </c>
      <c r="S58" s="10">
        <v>43.35</v>
      </c>
      <c r="T58" s="10">
        <v>21.55</v>
      </c>
      <c r="U58" s="10">
        <v>30.07109464962</v>
      </c>
      <c r="V58" s="10">
        <v>63.02</v>
      </c>
      <c r="W58" s="10">
        <v>27.19</v>
      </c>
      <c r="X58" s="10">
        <v>0</v>
      </c>
      <c r="Y58" s="10">
        <v>9.01</v>
      </c>
      <c r="Z58" s="10">
        <v>0</v>
      </c>
      <c r="AA58" s="10">
        <v>0.68</v>
      </c>
      <c r="AB58" s="10">
        <v>0</v>
      </c>
      <c r="AC58" s="10">
        <v>4.47</v>
      </c>
      <c r="AD58" s="10">
        <f t="shared" si="0"/>
        <v>0.44485524725006015</v>
      </c>
      <c r="AE58" s="10">
        <f t="shared" si="1"/>
        <v>2.324451004649491</v>
      </c>
      <c r="AF58" s="10">
        <f t="shared" si="2"/>
        <v>0.7411707048216079</v>
      </c>
      <c r="AG58" s="10">
        <f t="shared" si="3"/>
        <v>1.8246940386498505</v>
      </c>
      <c r="AH58" s="10">
        <f t="shared" si="18"/>
        <v>1.7130448772251998</v>
      </c>
      <c r="AI58" s="10">
        <f t="shared" si="5"/>
        <v>322.10526315789474</v>
      </c>
      <c r="AJ58" s="10">
        <f t="shared" si="6"/>
        <v>1.0541135206577512</v>
      </c>
      <c r="AK58" s="12" t="s">
        <v>64</v>
      </c>
      <c r="AL58" s="12" t="s">
        <v>64</v>
      </c>
      <c r="AM58" s="12">
        <f t="shared" si="9"/>
        <v>0.04928796040174219</v>
      </c>
      <c r="AN58" s="12" t="s">
        <v>64</v>
      </c>
      <c r="AO58" s="10">
        <f t="shared" si="11"/>
        <v>1.2737864660769658</v>
      </c>
      <c r="AQ58" s="10"/>
      <c r="AR58" s="11"/>
      <c r="AS58" s="11"/>
      <c r="AT58" s="10"/>
      <c r="AU58" s="10"/>
      <c r="AV58" s="10"/>
      <c r="AW58" s="10"/>
      <c r="AX58" s="10"/>
      <c r="AY58" s="10"/>
      <c r="AZ58" s="10"/>
      <c r="BA58" s="10"/>
      <c r="BB58" s="10"/>
      <c r="BC58" s="13"/>
      <c r="BD58" s="13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ht="12.75">
      <c r="A59" s="1">
        <v>57</v>
      </c>
      <c r="B59" s="9" t="s">
        <v>147</v>
      </c>
      <c r="C59" s="1" t="s">
        <v>148</v>
      </c>
      <c r="D59" s="10">
        <v>210</v>
      </c>
      <c r="E59" s="11">
        <v>38.63706254</v>
      </c>
      <c r="F59" s="11">
        <v>-78.852777778</v>
      </c>
      <c r="G59" s="10">
        <v>75.285004311</v>
      </c>
      <c r="H59" s="10">
        <v>498.4346696802</v>
      </c>
      <c r="I59" s="10">
        <v>2984.9</v>
      </c>
      <c r="J59" s="10">
        <v>79.2752819061279</v>
      </c>
      <c r="K59" s="10">
        <v>29.68200128321</v>
      </c>
      <c r="L59" s="10">
        <v>23.59735504541</v>
      </c>
      <c r="M59" s="10">
        <v>40.02229028991543</v>
      </c>
      <c r="N59" s="12">
        <v>165.5581892914</v>
      </c>
      <c r="O59" s="10">
        <v>2545.93184</v>
      </c>
      <c r="P59" s="13">
        <v>38.7011871</v>
      </c>
      <c r="Q59" s="13">
        <v>-78.9613647</v>
      </c>
      <c r="R59" s="10">
        <v>2.6693124999999998</v>
      </c>
      <c r="S59" s="10">
        <v>40.92826042</v>
      </c>
      <c r="T59" s="10">
        <v>21.390741935599998</v>
      </c>
      <c r="U59" s="10">
        <v>39.53510762486</v>
      </c>
      <c r="V59" s="10">
        <v>89.73</v>
      </c>
      <c r="W59" s="10">
        <v>7.33</v>
      </c>
      <c r="X59" s="10">
        <v>0.02</v>
      </c>
      <c r="Y59" s="10">
        <v>2.3</v>
      </c>
      <c r="Z59" s="10">
        <v>0</v>
      </c>
      <c r="AA59" s="10">
        <v>0.11</v>
      </c>
      <c r="AB59" s="10">
        <v>0.51</v>
      </c>
      <c r="AC59" s="10">
        <v>1.72</v>
      </c>
      <c r="AD59" s="10">
        <f t="shared" si="0"/>
        <v>8.89930246825895</v>
      </c>
      <c r="AE59" s="10">
        <f t="shared" si="1"/>
        <v>2.65159602447208</v>
      </c>
      <c r="AF59" s="10">
        <f t="shared" si="2"/>
        <v>0.6939445413132973</v>
      </c>
      <c r="AG59" s="10">
        <f t="shared" si="3"/>
        <v>2.081502879210583</v>
      </c>
      <c r="AH59" s="10">
        <f t="shared" si="18"/>
        <v>966.8588828757781</v>
      </c>
      <c r="AI59" s="10">
        <f t="shared" si="5"/>
        <v>39.648001980174854</v>
      </c>
      <c r="AJ59" s="10">
        <f t="shared" si="6"/>
        <v>1.2578528918216003</v>
      </c>
      <c r="AK59" s="12">
        <f>N59/D59</f>
        <v>0.7883723299590476</v>
      </c>
      <c r="AL59" s="12">
        <f>1/AK59</f>
        <v>1.268436196957782</v>
      </c>
      <c r="AM59" s="12">
        <f t="shared" si="9"/>
        <v>4.691829382456402</v>
      </c>
      <c r="AN59" s="12">
        <f>AK59*I59</f>
        <v>2353.212567694761</v>
      </c>
      <c r="AO59" s="10">
        <f t="shared" si="11"/>
        <v>0.0802959599812631</v>
      </c>
      <c r="AQ59" s="10"/>
      <c r="AR59" s="11"/>
      <c r="AS59" s="11"/>
      <c r="AT59" s="10"/>
      <c r="AU59" s="10"/>
      <c r="AV59" s="10"/>
      <c r="AW59" s="10"/>
      <c r="AX59" s="10"/>
      <c r="AY59" s="10"/>
      <c r="AZ59" s="10"/>
      <c r="BA59" s="10"/>
      <c r="BB59" s="10"/>
      <c r="BC59" s="13"/>
      <c r="BD59" s="13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ht="12.75">
      <c r="A60" s="1">
        <v>58</v>
      </c>
      <c r="B60" s="9" t="s">
        <v>149</v>
      </c>
      <c r="C60" s="1" t="s">
        <v>150</v>
      </c>
      <c r="D60" s="10">
        <v>7.94</v>
      </c>
      <c r="E60" s="11">
        <v>38.57873135</v>
      </c>
      <c r="F60" s="11">
        <v>-78.760833333</v>
      </c>
      <c r="G60" s="10">
        <v>17.77</v>
      </c>
      <c r="H60" s="10">
        <v>178.02</v>
      </c>
      <c r="I60" s="10">
        <v>571.7</v>
      </c>
      <c r="J60" s="10">
        <v>52.03</v>
      </c>
      <c r="K60" s="10">
        <v>6.43</v>
      </c>
      <c r="L60" s="10">
        <v>5.513170869347</v>
      </c>
      <c r="M60" s="10">
        <v>40.6036636127964</v>
      </c>
      <c r="N60" s="12">
        <v>3.666279077446</v>
      </c>
      <c r="O60" s="10">
        <v>1333.05</v>
      </c>
      <c r="P60" s="13">
        <v>38.553623</v>
      </c>
      <c r="Q60" s="13">
        <v>-78.788315</v>
      </c>
      <c r="R60" s="10">
        <v>2.66</v>
      </c>
      <c r="S60" s="10">
        <v>38.52</v>
      </c>
      <c r="T60" s="10">
        <v>22.59</v>
      </c>
      <c r="U60" s="10">
        <v>30.04549078407</v>
      </c>
      <c r="V60" s="10">
        <v>23.3</v>
      </c>
      <c r="W60" s="10">
        <v>63.77</v>
      </c>
      <c r="X60" s="10">
        <v>0</v>
      </c>
      <c r="Y60" s="10">
        <v>7.67</v>
      </c>
      <c r="Z60" s="10">
        <v>0</v>
      </c>
      <c r="AA60" s="10">
        <v>0</v>
      </c>
      <c r="AB60" s="10">
        <v>5.25</v>
      </c>
      <c r="AC60" s="10">
        <v>5.97</v>
      </c>
      <c r="AD60" s="10">
        <f t="shared" si="0"/>
        <v>1.4401875414647618</v>
      </c>
      <c r="AE60" s="10">
        <f t="shared" si="1"/>
        <v>3.8280923217400957</v>
      </c>
      <c r="AF60" s="10">
        <f t="shared" si="2"/>
        <v>0.5775468798397594</v>
      </c>
      <c r="AG60" s="10">
        <f t="shared" si="3"/>
        <v>3.0050524725659753</v>
      </c>
      <c r="AH60" s="10">
        <f t="shared" si="18"/>
        <v>44.37543707363292</v>
      </c>
      <c r="AI60" s="10">
        <f t="shared" si="5"/>
        <v>32.17220033764772</v>
      </c>
      <c r="AJ60" s="10">
        <f t="shared" si="6"/>
        <v>1.1662979712365766</v>
      </c>
      <c r="AK60" s="12">
        <f>N60/D60</f>
        <v>0.46174799464055416</v>
      </c>
      <c r="AL60" s="12">
        <f>1/AK60</f>
        <v>2.165683471518801</v>
      </c>
      <c r="AM60" s="12">
        <f t="shared" si="9"/>
        <v>1.0090864217514355</v>
      </c>
      <c r="AN60" s="12">
        <f>AK60*I60</f>
        <v>263.9813285360048</v>
      </c>
      <c r="AO60" s="10">
        <f t="shared" si="11"/>
        <v>0.22808484222444894</v>
      </c>
      <c r="AQ60" s="10"/>
      <c r="AR60" s="11"/>
      <c r="AS60" s="11"/>
      <c r="AT60" s="10"/>
      <c r="AU60" s="10"/>
      <c r="AV60" s="10"/>
      <c r="AW60" s="10"/>
      <c r="AX60" s="10"/>
      <c r="AY60" s="10"/>
      <c r="AZ60" s="10"/>
      <c r="BA60" s="10"/>
      <c r="BB60" s="10"/>
      <c r="BC60" s="13"/>
      <c r="BD60" s="13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:80" ht="12.75">
      <c r="A61" s="1">
        <v>59</v>
      </c>
      <c r="B61" s="9" t="s">
        <v>151</v>
      </c>
      <c r="C61" s="1" t="s">
        <v>152</v>
      </c>
      <c r="D61" s="10">
        <v>93.6</v>
      </c>
      <c r="E61" s="11">
        <v>38.69345016</v>
      </c>
      <c r="F61" s="11">
        <v>-78.642777778</v>
      </c>
      <c r="G61" s="10">
        <v>58.2562040625</v>
      </c>
      <c r="H61" s="10">
        <v>243.6355483497</v>
      </c>
      <c r="I61" s="10">
        <v>2403.9</v>
      </c>
      <c r="J61" s="10">
        <v>57.9689331054687</v>
      </c>
      <c r="K61" s="10">
        <v>29.4101758169</v>
      </c>
      <c r="L61" s="10">
        <v>22.05136250684</v>
      </c>
      <c r="M61" s="10">
        <v>13.200884346192279</v>
      </c>
      <c r="N61" s="12">
        <v>60.8582416975</v>
      </c>
      <c r="O61" s="10">
        <v>2071.922368822</v>
      </c>
      <c r="P61" s="13">
        <v>38.5433426</v>
      </c>
      <c r="Q61" s="13">
        <v>-78.7276077</v>
      </c>
      <c r="R61" s="10">
        <v>2.751157068</v>
      </c>
      <c r="S61" s="10">
        <v>41.57798267</v>
      </c>
      <c r="T61" s="10">
        <v>19.908441558442398</v>
      </c>
      <c r="U61" s="10">
        <v>30.05934399045</v>
      </c>
      <c r="V61" s="10">
        <v>45.27</v>
      </c>
      <c r="W61" s="10">
        <v>43.11</v>
      </c>
      <c r="X61" s="10">
        <v>0.01</v>
      </c>
      <c r="Y61" s="10">
        <v>8.02</v>
      </c>
      <c r="Z61" s="10">
        <v>0</v>
      </c>
      <c r="AA61" s="10">
        <v>0.06</v>
      </c>
      <c r="AB61" s="10">
        <v>3.5</v>
      </c>
      <c r="AC61" s="10">
        <v>5.28</v>
      </c>
      <c r="AD61" s="10">
        <f t="shared" si="0"/>
        <v>4.244635675957288</v>
      </c>
      <c r="AE61" s="10">
        <f t="shared" si="1"/>
        <v>5.19511312401783</v>
      </c>
      <c r="AF61" s="10">
        <f t="shared" si="2"/>
        <v>0.49577079435802485</v>
      </c>
      <c r="AG61" s="10">
        <f t="shared" si="3"/>
        <v>4.078163802353997</v>
      </c>
      <c r="AH61" s="10">
        <f t="shared" si="18"/>
        <v>499.4880148589871</v>
      </c>
      <c r="AI61" s="10">
        <f t="shared" si="5"/>
        <v>41.264274572730194</v>
      </c>
      <c r="AJ61" s="10">
        <f t="shared" si="6"/>
        <v>1.3337124092798078</v>
      </c>
      <c r="AK61" s="12">
        <f>N61/D61</f>
        <v>0.6501948899305556</v>
      </c>
      <c r="AL61" s="12">
        <f>1/AK61</f>
        <v>1.5380003987832103</v>
      </c>
      <c r="AM61" s="12">
        <f t="shared" si="9"/>
        <v>8.094613326593768</v>
      </c>
      <c r="AN61" s="12">
        <f>AK61*I61</f>
        <v>1563.0034959040627</v>
      </c>
      <c r="AO61" s="10">
        <f t="shared" si="11"/>
        <v>0.054182915570450796</v>
      </c>
      <c r="AQ61" s="10"/>
      <c r="AR61" s="11"/>
      <c r="AS61" s="11"/>
      <c r="AT61" s="10"/>
      <c r="AU61" s="10"/>
      <c r="AV61" s="10"/>
      <c r="AW61" s="10"/>
      <c r="AX61" s="10"/>
      <c r="AY61" s="10"/>
      <c r="AZ61" s="10"/>
      <c r="BA61" s="10"/>
      <c r="BB61" s="10"/>
      <c r="BC61" s="13"/>
      <c r="BD61" s="13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1:80" ht="12.75">
      <c r="A62" s="1">
        <v>60</v>
      </c>
      <c r="B62" s="9" t="s">
        <v>153</v>
      </c>
      <c r="C62" s="1" t="s">
        <v>154</v>
      </c>
      <c r="D62" s="10">
        <v>0.34</v>
      </c>
      <c r="E62" s="11">
        <v>38.79872425</v>
      </c>
      <c r="F62" s="11">
        <v>-78.723333333</v>
      </c>
      <c r="G62" s="10">
        <v>2.67</v>
      </c>
      <c r="H62" s="10">
        <v>398.8</v>
      </c>
      <c r="I62" s="10">
        <v>592.1</v>
      </c>
      <c r="J62" s="10">
        <v>81.65</v>
      </c>
      <c r="K62" s="10">
        <v>1.23</v>
      </c>
      <c r="L62" s="10">
        <v>1.116970534424</v>
      </c>
      <c r="M62" s="10">
        <v>266.57185091098086</v>
      </c>
      <c r="N62" s="12" t="s">
        <v>64</v>
      </c>
      <c r="O62" s="10">
        <v>1504.03</v>
      </c>
      <c r="P62" s="13">
        <v>38.805691</v>
      </c>
      <c r="Q62" s="13">
        <v>-78.722954</v>
      </c>
      <c r="R62" s="10">
        <v>2.72</v>
      </c>
      <c r="S62" s="10">
        <v>38.82</v>
      </c>
      <c r="T62" s="10">
        <v>20.8</v>
      </c>
      <c r="U62" s="10">
        <v>30.10961228022</v>
      </c>
      <c r="V62" s="10">
        <v>91.95</v>
      </c>
      <c r="W62" s="10">
        <v>2.27</v>
      </c>
      <c r="X62" s="10">
        <v>0</v>
      </c>
      <c r="Y62" s="10">
        <v>6.28</v>
      </c>
      <c r="Z62" s="10">
        <v>0</v>
      </c>
      <c r="AA62" s="10">
        <v>0</v>
      </c>
      <c r="AB62" s="10">
        <v>0</v>
      </c>
      <c r="AC62" s="10">
        <v>2.42</v>
      </c>
      <c r="AD62" s="10">
        <f t="shared" si="0"/>
        <v>0.3043947799172083</v>
      </c>
      <c r="AE62" s="10">
        <f t="shared" si="1"/>
        <v>3.669479925798341</v>
      </c>
      <c r="AF62" s="10">
        <f t="shared" si="2"/>
        <v>0.5898969971104023</v>
      </c>
      <c r="AG62" s="10">
        <f t="shared" si="3"/>
        <v>2.880541741751698</v>
      </c>
      <c r="AH62" s="10">
        <f t="shared" si="18"/>
        <v>1.3797350103206412</v>
      </c>
      <c r="AI62" s="10">
        <f t="shared" si="5"/>
        <v>221.76029962546818</v>
      </c>
      <c r="AJ62" s="10">
        <f t="shared" si="6"/>
        <v>1.101192880288724</v>
      </c>
      <c r="AK62" s="12" t="s">
        <v>64</v>
      </c>
      <c r="AL62" s="12" t="s">
        <v>64</v>
      </c>
      <c r="AM62" s="12">
        <f t="shared" si="9"/>
        <v>0.0753352038393286</v>
      </c>
      <c r="AN62" s="12" t="s">
        <v>64</v>
      </c>
      <c r="AO62" s="10">
        <f t="shared" si="11"/>
        <v>0.6684349320736731</v>
      </c>
      <c r="AQ62" s="10"/>
      <c r="AR62" s="11"/>
      <c r="AS62" s="11"/>
      <c r="AT62" s="10"/>
      <c r="AU62" s="10"/>
      <c r="AV62" s="10"/>
      <c r="AW62" s="10"/>
      <c r="AX62" s="10"/>
      <c r="AY62" s="10"/>
      <c r="AZ62" s="10"/>
      <c r="BA62" s="10"/>
      <c r="BB62" s="10"/>
      <c r="BC62" s="13"/>
      <c r="BD62" s="13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:80" ht="12.75">
      <c r="A63" s="1">
        <v>61</v>
      </c>
      <c r="B63" s="9" t="s">
        <v>155</v>
      </c>
      <c r="C63" s="1" t="s">
        <v>156</v>
      </c>
      <c r="D63" s="10">
        <v>6.6</v>
      </c>
      <c r="E63" s="11">
        <v>38.76233639</v>
      </c>
      <c r="F63" s="11">
        <v>-78.684722222</v>
      </c>
      <c r="G63" s="10">
        <v>12.47</v>
      </c>
      <c r="H63" s="10">
        <v>234.93</v>
      </c>
      <c r="I63" s="10">
        <v>837.3</v>
      </c>
      <c r="J63" s="10">
        <v>135.46</v>
      </c>
      <c r="K63" s="10">
        <v>5.31</v>
      </c>
      <c r="L63" s="10">
        <v>4.649738333862</v>
      </c>
      <c r="M63" s="10">
        <v>72.36997910081459</v>
      </c>
      <c r="N63" s="12">
        <v>3.516881245924</v>
      </c>
      <c r="O63" s="10">
        <v>1386.37</v>
      </c>
      <c r="P63" s="13">
        <v>38.786659</v>
      </c>
      <c r="Q63" s="13">
        <v>-78.708107</v>
      </c>
      <c r="R63" s="10">
        <v>2.72</v>
      </c>
      <c r="S63" s="10">
        <v>38.67</v>
      </c>
      <c r="T63" s="10">
        <v>21.64</v>
      </c>
      <c r="U63" s="10">
        <v>30.05991902637</v>
      </c>
      <c r="V63" s="10">
        <v>46.32</v>
      </c>
      <c r="W63" s="10">
        <v>45.54</v>
      </c>
      <c r="X63" s="10">
        <v>0</v>
      </c>
      <c r="Y63" s="10">
        <v>5.79</v>
      </c>
      <c r="Z63" s="10">
        <v>0</v>
      </c>
      <c r="AA63" s="10">
        <v>0.11</v>
      </c>
      <c r="AB63" s="10">
        <v>2.22</v>
      </c>
      <c r="AC63" s="10">
        <v>4.21</v>
      </c>
      <c r="AD63" s="10">
        <f t="shared" si="0"/>
        <v>1.419434713548309</v>
      </c>
      <c r="AE63" s="10">
        <f t="shared" si="1"/>
        <v>3.275767662634208</v>
      </c>
      <c r="AF63" s="10">
        <f t="shared" si="2"/>
        <v>0.6243410605790183</v>
      </c>
      <c r="AG63" s="10">
        <f t="shared" si="3"/>
        <v>2.5714776151678533</v>
      </c>
      <c r="AH63" s="10">
        <f t="shared" si="18"/>
        <v>28.391176256728162</v>
      </c>
      <c r="AI63" s="10">
        <f t="shared" si="5"/>
        <v>67.14514835605452</v>
      </c>
      <c r="AJ63" s="10">
        <f t="shared" si="6"/>
        <v>1.1419997468093213</v>
      </c>
      <c r="AK63" s="12">
        <f aca="true" t="shared" si="19" ref="AK63:AK76">N63/D63</f>
        <v>0.5328607948369697</v>
      </c>
      <c r="AL63" s="12">
        <f aca="true" t="shared" si="20" ref="AL63:AL76">1/AK63</f>
        <v>1.8766627413562165</v>
      </c>
      <c r="AM63" s="12">
        <f t="shared" si="9"/>
        <v>0.6241878309348472</v>
      </c>
      <c r="AN63" s="12">
        <f aca="true" t="shared" si="21" ref="AN63:AN76">AK63*I63</f>
        <v>446.1643435169947</v>
      </c>
      <c r="AO63" s="10">
        <f t="shared" si="11"/>
        <v>0.3080491171873094</v>
      </c>
      <c r="AQ63" s="10"/>
      <c r="AR63" s="11"/>
      <c r="AS63" s="11"/>
      <c r="AT63" s="10"/>
      <c r="AU63" s="10"/>
      <c r="AV63" s="10"/>
      <c r="AW63" s="10"/>
      <c r="AX63" s="10"/>
      <c r="AY63" s="10"/>
      <c r="AZ63" s="10"/>
      <c r="BA63" s="10"/>
      <c r="BB63" s="10"/>
      <c r="BC63" s="13"/>
      <c r="BD63" s="13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ht="12.75">
      <c r="A64" s="1">
        <v>62</v>
      </c>
      <c r="B64" s="9" t="s">
        <v>157</v>
      </c>
      <c r="C64" s="1" t="s">
        <v>158</v>
      </c>
      <c r="D64" s="10">
        <v>508</v>
      </c>
      <c r="E64" s="11">
        <v>38.74567048</v>
      </c>
      <c r="F64" s="11">
        <v>-78.638888889</v>
      </c>
      <c r="G64" s="10">
        <v>130.22</v>
      </c>
      <c r="H64" s="10">
        <v>334.68</v>
      </c>
      <c r="I64" s="10">
        <v>3195.5</v>
      </c>
      <c r="J64" s="10">
        <v>139.99</v>
      </c>
      <c r="K64" s="10">
        <v>51.35</v>
      </c>
      <c r="L64" s="10">
        <v>38.33986764166</v>
      </c>
      <c r="M64" s="10">
        <v>28.424078846167554</v>
      </c>
      <c r="N64" s="12">
        <v>341.7257862975</v>
      </c>
      <c r="O64" s="10">
        <v>2440.94</v>
      </c>
      <c r="P64" s="13">
        <v>38.652569</v>
      </c>
      <c r="Q64" s="13">
        <v>-78.842789</v>
      </c>
      <c r="R64" s="10">
        <v>2.74</v>
      </c>
      <c r="S64" s="10">
        <v>40.36</v>
      </c>
      <c r="T64" s="10">
        <v>19.97</v>
      </c>
      <c r="U64" s="10">
        <v>33.96648576498</v>
      </c>
      <c r="V64" s="10">
        <v>59.22</v>
      </c>
      <c r="W64" s="10">
        <v>31.97</v>
      </c>
      <c r="X64" s="10">
        <v>0.06</v>
      </c>
      <c r="Y64" s="10">
        <v>5.72</v>
      </c>
      <c r="Z64" s="10">
        <v>0</v>
      </c>
      <c r="AA64" s="10">
        <v>0.19</v>
      </c>
      <c r="AB64" s="10">
        <v>2.84</v>
      </c>
      <c r="AC64" s="10">
        <v>3.93</v>
      </c>
      <c r="AD64" s="10">
        <f t="shared" si="0"/>
        <v>13.249915329598283</v>
      </c>
      <c r="AE64" s="10">
        <f t="shared" si="1"/>
        <v>2.893593407047259</v>
      </c>
      <c r="AF64" s="10">
        <f t="shared" si="2"/>
        <v>0.6642930218566233</v>
      </c>
      <c r="AG64" s="10">
        <f t="shared" si="3"/>
        <v>2.2714708245320985</v>
      </c>
      <c r="AH64" s="10">
        <f t="shared" si="18"/>
        <v>2601.084803468171</v>
      </c>
      <c r="AI64" s="10">
        <f t="shared" si="5"/>
        <v>24.539241283980957</v>
      </c>
      <c r="AJ64" s="10">
        <f t="shared" si="6"/>
        <v>1.3393369137300628</v>
      </c>
      <c r="AK64" s="12">
        <f t="shared" si="19"/>
        <v>0.6726885557037402</v>
      </c>
      <c r="AL64" s="12">
        <f t="shared" si="20"/>
        <v>1.486572042174613</v>
      </c>
      <c r="AM64" s="12">
        <f t="shared" si="9"/>
        <v>9.631573615110867</v>
      </c>
      <c r="AN64" s="12">
        <f t="shared" si="21"/>
        <v>2149.5762797513016</v>
      </c>
      <c r="AO64" s="10">
        <f t="shared" si="11"/>
        <v>0.08492912288205914</v>
      </c>
      <c r="AQ64" s="10"/>
      <c r="AR64" s="11"/>
      <c r="AS64" s="11"/>
      <c r="AT64" s="10"/>
      <c r="AU64" s="10"/>
      <c r="AV64" s="10"/>
      <c r="AW64" s="10"/>
      <c r="AX64" s="10"/>
      <c r="AY64" s="10"/>
      <c r="AZ64" s="10"/>
      <c r="BA64" s="10"/>
      <c r="BB64" s="10"/>
      <c r="BC64" s="13"/>
      <c r="BD64" s="13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:80" ht="12.75">
      <c r="A65" s="1">
        <v>63</v>
      </c>
      <c r="B65" s="9" t="s">
        <v>159</v>
      </c>
      <c r="C65" s="1" t="s">
        <v>160</v>
      </c>
      <c r="D65" s="10">
        <v>77.5</v>
      </c>
      <c r="E65" s="11">
        <v>38.8653897</v>
      </c>
      <c r="F65" s="11">
        <v>-78.628888889</v>
      </c>
      <c r="G65" s="10">
        <v>56.67</v>
      </c>
      <c r="H65" s="10">
        <v>369.36</v>
      </c>
      <c r="I65" s="10">
        <v>2397.7</v>
      </c>
      <c r="J65" s="10">
        <v>45.14</v>
      </c>
      <c r="K65" s="10">
        <v>22.42</v>
      </c>
      <c r="L65" s="10">
        <v>17.42505967406</v>
      </c>
      <c r="M65" s="10">
        <v>34.62369324758377</v>
      </c>
      <c r="N65" s="12">
        <v>51.15779764215</v>
      </c>
      <c r="O65" s="10">
        <v>2089.9</v>
      </c>
      <c r="P65" s="13">
        <v>38.865452</v>
      </c>
      <c r="Q65" s="13">
        <v>-78.726669</v>
      </c>
      <c r="R65" s="10">
        <v>2.76</v>
      </c>
      <c r="S65" s="10">
        <v>40.75</v>
      </c>
      <c r="T65" s="10">
        <v>19.6</v>
      </c>
      <c r="U65" s="10">
        <v>35.87659765868</v>
      </c>
      <c r="V65" s="10">
        <v>85.57</v>
      </c>
      <c r="W65" s="10">
        <v>8.32</v>
      </c>
      <c r="X65" s="10">
        <v>0.03</v>
      </c>
      <c r="Y65" s="10">
        <v>5.49</v>
      </c>
      <c r="Z65" s="10">
        <v>0</v>
      </c>
      <c r="AA65" s="10">
        <v>0.16</v>
      </c>
      <c r="AB65" s="10">
        <v>0.4</v>
      </c>
      <c r="AC65" s="10">
        <v>2.55</v>
      </c>
      <c r="AD65" s="10">
        <f t="shared" si="0"/>
        <v>4.447617480207037</v>
      </c>
      <c r="AE65" s="10">
        <f t="shared" si="1"/>
        <v>3.9178413502522846</v>
      </c>
      <c r="AF65" s="10">
        <f t="shared" si="2"/>
        <v>0.5708933979518195</v>
      </c>
      <c r="AG65" s="10">
        <f t="shared" si="3"/>
        <v>3.0755054599480434</v>
      </c>
      <c r="AH65" s="10">
        <f t="shared" si="18"/>
        <v>442.12902704014806</v>
      </c>
      <c r="AI65" s="10">
        <f t="shared" si="5"/>
        <v>42.30986412563966</v>
      </c>
      <c r="AJ65" s="10">
        <f t="shared" si="6"/>
        <v>1.28665269556441</v>
      </c>
      <c r="AK65" s="12">
        <f t="shared" si="19"/>
        <v>0.6601006147374193</v>
      </c>
      <c r="AL65" s="12">
        <f t="shared" si="20"/>
        <v>1.5149205707038902</v>
      </c>
      <c r="AM65" s="12">
        <f t="shared" si="9"/>
        <v>3.8102100003331842</v>
      </c>
      <c r="AN65" s="12">
        <f t="shared" si="21"/>
        <v>1582.7232439559102</v>
      </c>
      <c r="AO65" s="10">
        <f t="shared" si="11"/>
        <v>0.09373969365276091</v>
      </c>
      <c r="AQ65" s="10"/>
      <c r="AR65" s="11"/>
      <c r="AS65" s="11"/>
      <c r="AT65" s="10"/>
      <c r="AU65" s="10"/>
      <c r="AV65" s="10"/>
      <c r="AW65" s="10"/>
      <c r="AX65" s="10"/>
      <c r="AY65" s="10"/>
      <c r="AZ65" s="10"/>
      <c r="BA65" s="10"/>
      <c r="BB65" s="10"/>
      <c r="BC65" s="13"/>
      <c r="BD65" s="13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2.75">
      <c r="A66" s="1">
        <v>64</v>
      </c>
      <c r="B66" s="9" t="s">
        <v>161</v>
      </c>
      <c r="C66" s="1" t="s">
        <v>162</v>
      </c>
      <c r="D66" s="10">
        <v>3.43</v>
      </c>
      <c r="E66" s="11">
        <v>38.93011029</v>
      </c>
      <c r="F66" s="11">
        <v>-78.545</v>
      </c>
      <c r="G66" s="10">
        <v>7.78</v>
      </c>
      <c r="H66" s="10">
        <v>331.87</v>
      </c>
      <c r="I66" s="10">
        <v>1441.8</v>
      </c>
      <c r="J66" s="10">
        <v>73.86</v>
      </c>
      <c r="K66" s="10">
        <v>2.86</v>
      </c>
      <c r="L66" s="10">
        <v>2.485933916199</v>
      </c>
      <c r="M66" s="10">
        <v>284.75987430659916</v>
      </c>
      <c r="N66" s="12">
        <v>0.2707394153665</v>
      </c>
      <c r="O66" s="10">
        <v>1750.46</v>
      </c>
      <c r="P66" s="13">
        <v>38.940151</v>
      </c>
      <c r="Q66" s="13">
        <v>-78.559372</v>
      </c>
      <c r="R66" s="10">
        <v>2.79</v>
      </c>
      <c r="S66" s="10">
        <v>43.23</v>
      </c>
      <c r="T66" s="10">
        <v>20.45</v>
      </c>
      <c r="U66" s="10">
        <v>30.06009800022</v>
      </c>
      <c r="V66" s="10">
        <v>83.09</v>
      </c>
      <c r="W66" s="10">
        <v>14.9</v>
      </c>
      <c r="X66" s="10">
        <v>0</v>
      </c>
      <c r="Y66" s="10">
        <v>1.92</v>
      </c>
      <c r="Z66" s="10">
        <v>0</v>
      </c>
      <c r="AA66" s="10">
        <v>0</v>
      </c>
      <c r="AB66" s="10">
        <v>0.06</v>
      </c>
      <c r="AC66" s="10">
        <v>1.89</v>
      </c>
      <c r="AD66" s="10">
        <f t="shared" si="0"/>
        <v>1.3797631456126878</v>
      </c>
      <c r="AE66" s="10">
        <f t="shared" si="1"/>
        <v>1.8017106226555384</v>
      </c>
      <c r="AF66" s="10">
        <f t="shared" si="2"/>
        <v>0.8418523410517571</v>
      </c>
      <c r="AG66" s="10">
        <f t="shared" si="3"/>
        <v>1.4143428387845978</v>
      </c>
      <c r="AH66" s="10">
        <f t="shared" si="18"/>
        <v>12.769433231865813</v>
      </c>
      <c r="AI66" s="10">
        <f t="shared" si="5"/>
        <v>185.32133676092545</v>
      </c>
      <c r="AJ66" s="10">
        <f t="shared" si="6"/>
        <v>1.1504730601901711</v>
      </c>
      <c r="AK66" s="12">
        <f t="shared" si="19"/>
        <v>0.07893277415932944</v>
      </c>
      <c r="AL66" s="12">
        <f t="shared" si="20"/>
        <v>12.669008667824775</v>
      </c>
      <c r="AM66" s="12">
        <f t="shared" si="9"/>
        <v>0.16948319280250043</v>
      </c>
      <c r="AN66" s="12">
        <f t="shared" si="21"/>
        <v>113.80527378292118</v>
      </c>
      <c r="AO66" s="10">
        <f t="shared" si="11"/>
        <v>0.8580464468213431</v>
      </c>
      <c r="AQ66" s="10"/>
      <c r="AR66" s="11"/>
      <c r="AS66" s="11"/>
      <c r="AT66" s="10"/>
      <c r="AU66" s="10"/>
      <c r="AV66" s="10"/>
      <c r="AW66" s="10"/>
      <c r="AX66" s="10"/>
      <c r="AY66" s="10"/>
      <c r="AZ66" s="10"/>
      <c r="BA66" s="10"/>
      <c r="BB66" s="10"/>
      <c r="BC66" s="13"/>
      <c r="BD66" s="13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1:80" ht="12.75">
      <c r="A67" s="1">
        <v>65</v>
      </c>
      <c r="B67" s="9" t="s">
        <v>163</v>
      </c>
      <c r="C67" s="1" t="s">
        <v>164</v>
      </c>
      <c r="D67" s="10">
        <v>770</v>
      </c>
      <c r="E67" s="11">
        <v>38.9767759</v>
      </c>
      <c r="F67" s="11">
        <v>-78.336111111</v>
      </c>
      <c r="G67" s="10">
        <v>175.41</v>
      </c>
      <c r="H67" s="10">
        <v>312.22</v>
      </c>
      <c r="I67" s="10">
        <v>3554</v>
      </c>
      <c r="J67" s="10">
        <v>46.77</v>
      </c>
      <c r="K67" s="10">
        <v>107.96</v>
      </c>
      <c r="L67" s="10">
        <v>62.85849312966</v>
      </c>
      <c r="M67" s="10">
        <v>12.335991801432378</v>
      </c>
      <c r="N67" s="12">
        <v>544.2407326317</v>
      </c>
      <c r="O67" s="10">
        <v>2262.14</v>
      </c>
      <c r="P67" s="13">
        <v>38.729965</v>
      </c>
      <c r="Q67" s="13">
        <v>-78.755005</v>
      </c>
      <c r="R67" s="10">
        <v>2.75</v>
      </c>
      <c r="S67" s="10">
        <v>40.43</v>
      </c>
      <c r="T67" s="10">
        <v>20.01</v>
      </c>
      <c r="U67" s="10">
        <v>33.22580104548</v>
      </c>
      <c r="V67" s="10">
        <v>58.41</v>
      </c>
      <c r="W67" s="10">
        <v>31.68</v>
      </c>
      <c r="X67" s="10">
        <v>0.04</v>
      </c>
      <c r="Y67" s="10">
        <v>6.78</v>
      </c>
      <c r="Z67" s="10">
        <v>0</v>
      </c>
      <c r="AA67" s="10">
        <v>0.43</v>
      </c>
      <c r="AB67" s="10">
        <v>2.65</v>
      </c>
      <c r="AC67" s="10">
        <v>4.23</v>
      </c>
      <c r="AD67" s="10">
        <f aca="true" t="shared" si="22" ref="AD67:AD130">D67/L67</f>
        <v>12.249736855951975</v>
      </c>
      <c r="AE67" s="10">
        <f aca="true" t="shared" si="23" ref="AE67:AE130">L67/AD67</f>
        <v>5.131415790300666</v>
      </c>
      <c r="AF67" s="10">
        <f aca="true" t="shared" si="24" ref="AF67:AF130">1.13*(POWER(1/AE67,0.5))</f>
        <v>0.4988383572443719</v>
      </c>
      <c r="AG67" s="10">
        <f aca="true" t="shared" si="25" ref="AG67:AG130">0.785*AE67</f>
        <v>4.028161395386023</v>
      </c>
      <c r="AH67" s="10">
        <f aca="true" t="shared" si="26" ref="AH67:AH98">G67/2*(POWER((3.141593*D67),0.5))</f>
        <v>4313.647728088089</v>
      </c>
      <c r="AI67" s="10">
        <f aca="true" t="shared" si="27" ref="AI67:AI130">I67/G67</f>
        <v>20.261102559717234</v>
      </c>
      <c r="AJ67" s="10">
        <f aca="true" t="shared" si="28" ref="AJ67:AJ130">K67/L67</f>
        <v>1.7175085596994482</v>
      </c>
      <c r="AK67" s="12">
        <f t="shared" si="19"/>
        <v>0.7068061462749351</v>
      </c>
      <c r="AL67" s="12">
        <f t="shared" si="20"/>
        <v>1.4148150879421155</v>
      </c>
      <c r="AM67" s="12">
        <f aca="true" t="shared" si="29" ref="AM67:AM130">K67/POWER(M67,0.5)</f>
        <v>30.73801653264741</v>
      </c>
      <c r="AN67" s="12">
        <f t="shared" si="21"/>
        <v>2511.989043861119</v>
      </c>
      <c r="AO67" s="10">
        <f aca="true" t="shared" si="30" ref="AO67:AO130">M67/H67</f>
        <v>0.039510575239998645</v>
      </c>
      <c r="AQ67" s="10"/>
      <c r="AR67" s="11"/>
      <c r="AS67" s="11"/>
      <c r="AT67" s="10"/>
      <c r="AU67" s="10"/>
      <c r="AV67" s="10"/>
      <c r="AW67" s="10"/>
      <c r="AX67" s="10"/>
      <c r="AY67" s="10"/>
      <c r="AZ67" s="10"/>
      <c r="BA67" s="10"/>
      <c r="BB67" s="10"/>
      <c r="BC67" s="13"/>
      <c r="BD67" s="13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ht="12.75">
      <c r="A68" s="1">
        <v>66</v>
      </c>
      <c r="B68" s="9" t="s">
        <v>165</v>
      </c>
      <c r="C68" s="1" t="s">
        <v>166</v>
      </c>
      <c r="D68" s="10">
        <v>102</v>
      </c>
      <c r="E68" s="11">
        <v>39.08121763</v>
      </c>
      <c r="F68" s="11">
        <v>-78.329444444</v>
      </c>
      <c r="G68" s="10">
        <v>63.191664594</v>
      </c>
      <c r="H68" s="10">
        <v>347.9345989031</v>
      </c>
      <c r="I68" s="10">
        <v>2464.7</v>
      </c>
      <c r="J68" s="10">
        <v>45.5637955665588</v>
      </c>
      <c r="K68" s="10">
        <v>27.70050740296</v>
      </c>
      <c r="L68" s="10">
        <v>20.60194827942</v>
      </c>
      <c r="M68" s="10">
        <v>29.19830510633886</v>
      </c>
      <c r="N68" s="12">
        <v>141.2152047115</v>
      </c>
      <c r="O68" s="10">
        <v>1878.2809</v>
      </c>
      <c r="P68" s="13">
        <v>39.069149</v>
      </c>
      <c r="Q68" s="13">
        <v>-78.4494705</v>
      </c>
      <c r="R68" s="10">
        <v>2.792348214</v>
      </c>
      <c r="S68" s="10">
        <v>42.10127085</v>
      </c>
      <c r="T68" s="10">
        <v>18.555241379</v>
      </c>
      <c r="U68" s="10">
        <v>30.46574482644</v>
      </c>
      <c r="V68" s="10">
        <v>87.72</v>
      </c>
      <c r="W68" s="10">
        <v>8.12</v>
      </c>
      <c r="X68" s="10">
        <v>0.01</v>
      </c>
      <c r="Y68" s="10">
        <v>3.76</v>
      </c>
      <c r="Z68" s="10">
        <v>0</v>
      </c>
      <c r="AA68" s="10">
        <v>0.11</v>
      </c>
      <c r="AB68" s="10">
        <v>0.26</v>
      </c>
      <c r="AC68" s="10">
        <v>2.06</v>
      </c>
      <c r="AD68" s="10">
        <f t="shared" si="22"/>
        <v>4.9509880627111045</v>
      </c>
      <c r="AE68" s="10">
        <f t="shared" si="23"/>
        <v>4.16117914615585</v>
      </c>
      <c r="AF68" s="10">
        <f t="shared" si="24"/>
        <v>0.5539495792128276</v>
      </c>
      <c r="AG68" s="10">
        <f t="shared" si="25"/>
        <v>3.2665256297323424</v>
      </c>
      <c r="AH68" s="10">
        <f t="shared" si="26"/>
        <v>565.5940684010033</v>
      </c>
      <c r="AI68" s="10">
        <f t="shared" si="27"/>
        <v>39.003561875374636</v>
      </c>
      <c r="AJ68" s="10">
        <f t="shared" si="28"/>
        <v>1.3445576615989758</v>
      </c>
      <c r="AK68" s="12">
        <f t="shared" si="19"/>
        <v>1.3844627912892158</v>
      </c>
      <c r="AL68" s="12">
        <f t="shared" si="20"/>
        <v>0.722301824427363</v>
      </c>
      <c r="AM68" s="12">
        <f t="shared" si="29"/>
        <v>5.126357659837728</v>
      </c>
      <c r="AN68" s="12">
        <f t="shared" si="21"/>
        <v>3412.2854416905298</v>
      </c>
      <c r="AO68" s="10">
        <f t="shared" si="30"/>
        <v>0.08391894683193207</v>
      </c>
      <c r="AQ68" s="10"/>
      <c r="AR68" s="11"/>
      <c r="AS68" s="11"/>
      <c r="AT68" s="10"/>
      <c r="AU68" s="10"/>
      <c r="AV68" s="10"/>
      <c r="AW68" s="10"/>
      <c r="AX68" s="10"/>
      <c r="AY68" s="10"/>
      <c r="AZ68" s="10"/>
      <c r="BA68" s="10"/>
      <c r="BB68" s="10"/>
      <c r="BC68" s="13"/>
      <c r="BD68" s="13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ht="12.75">
      <c r="A69" s="1">
        <v>67</v>
      </c>
      <c r="B69" s="9" t="s">
        <v>167</v>
      </c>
      <c r="C69" s="1" t="s">
        <v>168</v>
      </c>
      <c r="D69" s="10">
        <v>3041</v>
      </c>
      <c r="E69" s="11">
        <v>39.28204576</v>
      </c>
      <c r="F69" s="11">
        <v>-77.7891606</v>
      </c>
      <c r="G69" s="10">
        <v>358.861811373</v>
      </c>
      <c r="H69" s="10">
        <v>292.3430201274</v>
      </c>
      <c r="I69" s="10">
        <v>4118.3</v>
      </c>
      <c r="J69" s="10">
        <v>51.955204963684</v>
      </c>
      <c r="K69" s="10">
        <v>221.8891805486</v>
      </c>
      <c r="L69" s="10">
        <v>122.2713369822</v>
      </c>
      <c r="M69" s="10">
        <v>1.5808397349635939</v>
      </c>
      <c r="N69" s="12">
        <v>2542.466615992</v>
      </c>
      <c r="O69" s="10">
        <v>2350.758488198</v>
      </c>
      <c r="P69" s="13">
        <v>38.5986481</v>
      </c>
      <c r="Q69" s="13">
        <v>-78.6900406</v>
      </c>
      <c r="R69" s="10">
        <v>3.3055316560000003</v>
      </c>
      <c r="S69" s="10">
        <v>42.95410074</v>
      </c>
      <c r="T69" s="10">
        <v>17.9900000006</v>
      </c>
      <c r="U69" s="10">
        <v>30.71488247464</v>
      </c>
      <c r="V69" s="10">
        <v>56</v>
      </c>
      <c r="W69" s="10">
        <v>30.93</v>
      </c>
      <c r="X69" s="10">
        <v>0.06</v>
      </c>
      <c r="Y69" s="10">
        <v>9.24</v>
      </c>
      <c r="Z69" s="10">
        <v>0.07</v>
      </c>
      <c r="AA69" s="10">
        <v>0.63</v>
      </c>
      <c r="AB69" s="10">
        <v>2.99</v>
      </c>
      <c r="AC69" s="10">
        <v>5.02</v>
      </c>
      <c r="AD69" s="10">
        <f t="shared" si="22"/>
        <v>24.870914762653673</v>
      </c>
      <c r="AE69" s="10">
        <f t="shared" si="23"/>
        <v>4.916238029403061</v>
      </c>
      <c r="AF69" s="10">
        <f t="shared" si="24"/>
        <v>0.5096382227175684</v>
      </c>
      <c r="AG69" s="10">
        <f t="shared" si="25"/>
        <v>3.859246853081403</v>
      </c>
      <c r="AH69" s="10">
        <f t="shared" si="26"/>
        <v>17538.0142907481</v>
      </c>
      <c r="AI69" s="10">
        <f t="shared" si="27"/>
        <v>11.476005162665386</v>
      </c>
      <c r="AJ69" s="10">
        <f t="shared" si="28"/>
        <v>1.8147276870040454</v>
      </c>
      <c r="AK69" s="12">
        <f t="shared" si="19"/>
        <v>0.8360626820098651</v>
      </c>
      <c r="AL69" s="12">
        <f t="shared" si="20"/>
        <v>1.1960825683500613</v>
      </c>
      <c r="AM69" s="12">
        <f t="shared" si="29"/>
        <v>176.47866284682934</v>
      </c>
      <c r="AN69" s="12">
        <f t="shared" si="21"/>
        <v>3443.1569433212276</v>
      </c>
      <c r="AO69" s="10">
        <f t="shared" si="30"/>
        <v>0.00540748239610674</v>
      </c>
      <c r="AQ69" s="10"/>
      <c r="AR69" s="11"/>
      <c r="AS69" s="11"/>
      <c r="AT69" s="10"/>
      <c r="AU69" s="10"/>
      <c r="AV69" s="10"/>
      <c r="AW69" s="10"/>
      <c r="AX69" s="10"/>
      <c r="AY69" s="10"/>
      <c r="AZ69" s="10"/>
      <c r="BA69" s="10"/>
      <c r="BB69" s="10"/>
      <c r="BC69" s="13"/>
      <c r="BD69" s="13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ht="12.75">
      <c r="A70" s="1">
        <v>68</v>
      </c>
      <c r="B70" s="9" t="s">
        <v>169</v>
      </c>
      <c r="C70" s="1" t="s">
        <v>170</v>
      </c>
      <c r="D70" s="10">
        <v>8.83</v>
      </c>
      <c r="E70" s="11">
        <v>39.48204551</v>
      </c>
      <c r="F70" s="11">
        <v>-77.53859885</v>
      </c>
      <c r="G70" s="10">
        <v>17.9424474921</v>
      </c>
      <c r="H70" s="10">
        <v>238.1519740444</v>
      </c>
      <c r="I70" s="10">
        <v>1180.4</v>
      </c>
      <c r="J70" s="10">
        <v>87.326132774353</v>
      </c>
      <c r="K70" s="10">
        <v>5.708476170044</v>
      </c>
      <c r="L70" s="10">
        <v>5.089218790649</v>
      </c>
      <c r="M70" s="10">
        <v>77.37646227164308</v>
      </c>
      <c r="N70" s="12">
        <v>10.71992065355</v>
      </c>
      <c r="O70" s="10">
        <v>1143.37274</v>
      </c>
      <c r="P70" s="13">
        <v>39.4971924</v>
      </c>
      <c r="Q70" s="13">
        <v>-77.5165558</v>
      </c>
      <c r="R70" s="10">
        <v>3.1285</v>
      </c>
      <c r="S70" s="10">
        <v>46.63627794</v>
      </c>
      <c r="T70" s="10">
        <v>23.505674419400002</v>
      </c>
      <c r="U70" s="10">
        <v>30.2080197734</v>
      </c>
      <c r="V70" s="10">
        <v>58.5</v>
      </c>
      <c r="W70" s="10">
        <v>24.29</v>
      </c>
      <c r="X70" s="10">
        <v>0</v>
      </c>
      <c r="Y70" s="10">
        <v>7.14</v>
      </c>
      <c r="Z70" s="10">
        <v>0.52</v>
      </c>
      <c r="AA70" s="10">
        <v>0</v>
      </c>
      <c r="AB70" s="10">
        <v>8.17</v>
      </c>
      <c r="AC70" s="10">
        <v>3.82</v>
      </c>
      <c r="AD70" s="10">
        <f t="shared" si="22"/>
        <v>1.7350403594799977</v>
      </c>
      <c r="AE70" s="10">
        <f t="shared" si="23"/>
        <v>2.9331990825702006</v>
      </c>
      <c r="AF70" s="10">
        <f t="shared" si="24"/>
        <v>0.6597929538225283</v>
      </c>
      <c r="AG70" s="10">
        <f t="shared" si="25"/>
        <v>2.3025612798176076</v>
      </c>
      <c r="AH70" s="10">
        <f t="shared" si="26"/>
        <v>47.25056439184855</v>
      </c>
      <c r="AI70" s="10">
        <f t="shared" si="27"/>
        <v>65.78812620294562</v>
      </c>
      <c r="AJ70" s="10">
        <f t="shared" si="28"/>
        <v>1.1216802430527908</v>
      </c>
      <c r="AK70" s="12">
        <f t="shared" si="19"/>
        <v>1.2140340490996602</v>
      </c>
      <c r="AL70" s="12">
        <f t="shared" si="20"/>
        <v>0.8237001266493391</v>
      </c>
      <c r="AM70" s="12">
        <f t="shared" si="29"/>
        <v>0.6489567555011736</v>
      </c>
      <c r="AN70" s="12">
        <f t="shared" si="21"/>
        <v>1433.045791557239</v>
      </c>
      <c r="AO70" s="10">
        <f t="shared" si="30"/>
        <v>0.32490371991297184</v>
      </c>
      <c r="AQ70" s="10"/>
      <c r="AR70" s="11"/>
      <c r="AS70" s="11"/>
      <c r="AT70" s="10"/>
      <c r="AU70" s="10"/>
      <c r="AV70" s="10"/>
      <c r="AW70" s="10"/>
      <c r="AX70" s="10"/>
      <c r="AY70" s="10"/>
      <c r="AZ70" s="10"/>
      <c r="BA70" s="10"/>
      <c r="BB70" s="10"/>
      <c r="BC70" s="13"/>
      <c r="BD70" s="13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:80" ht="12.75">
      <c r="A71" s="1">
        <v>69</v>
      </c>
      <c r="B71" s="9" t="s">
        <v>171</v>
      </c>
      <c r="C71" s="1" t="s">
        <v>172</v>
      </c>
      <c r="D71" s="10">
        <v>66.9</v>
      </c>
      <c r="E71" s="11">
        <v>39.42725</v>
      </c>
      <c r="F71" s="11">
        <v>-77.5561667</v>
      </c>
      <c r="G71" s="10">
        <v>43.7911200936</v>
      </c>
      <c r="H71" s="10">
        <v>217.9643748315</v>
      </c>
      <c r="I71" s="10">
        <v>1497.6</v>
      </c>
      <c r="J71" s="10">
        <v>83.3602294921875</v>
      </c>
      <c r="K71" s="10">
        <v>23.63743391693</v>
      </c>
      <c r="L71" s="10">
        <v>16.95988830816</v>
      </c>
      <c r="M71" s="10">
        <v>39.10111177166132</v>
      </c>
      <c r="N71" s="12">
        <v>84.55470696387</v>
      </c>
      <c r="O71" s="10">
        <v>1145.01316</v>
      </c>
      <c r="P71" s="13">
        <v>39.5277176</v>
      </c>
      <c r="Q71" s="13">
        <v>-77.5531235</v>
      </c>
      <c r="R71" s="10">
        <v>3.123083333</v>
      </c>
      <c r="S71" s="10">
        <v>46.50662434</v>
      </c>
      <c r="T71" s="10">
        <v>19.5415675682</v>
      </c>
      <c r="U71" s="10">
        <v>30.83133664404</v>
      </c>
      <c r="V71" s="10">
        <v>50.95</v>
      </c>
      <c r="W71" s="10">
        <v>29.3</v>
      </c>
      <c r="X71" s="10">
        <v>0</v>
      </c>
      <c r="Y71" s="10">
        <v>8.52</v>
      </c>
      <c r="Z71" s="10">
        <v>0.54</v>
      </c>
      <c r="AA71" s="10">
        <v>0.14</v>
      </c>
      <c r="AB71" s="10">
        <v>9.69</v>
      </c>
      <c r="AC71" s="10">
        <v>4.66</v>
      </c>
      <c r="AD71" s="10">
        <f t="shared" si="22"/>
        <v>3.944601449280303</v>
      </c>
      <c r="AE71" s="10">
        <f t="shared" si="23"/>
        <v>4.299518855385086</v>
      </c>
      <c r="AF71" s="10">
        <f t="shared" si="24"/>
        <v>0.5449648790818854</v>
      </c>
      <c r="AG71" s="10">
        <f t="shared" si="25"/>
        <v>3.3751223014772926</v>
      </c>
      <c r="AH71" s="10">
        <f t="shared" si="26"/>
        <v>317.4271554335958</v>
      </c>
      <c r="AI71" s="10">
        <f t="shared" si="27"/>
        <v>34.19871418678034</v>
      </c>
      <c r="AJ71" s="10">
        <f t="shared" si="28"/>
        <v>1.3937258009863895</v>
      </c>
      <c r="AK71" s="12">
        <f t="shared" si="19"/>
        <v>1.263896965080269</v>
      </c>
      <c r="AL71" s="12">
        <f t="shared" si="20"/>
        <v>0.7912037354536182</v>
      </c>
      <c r="AM71" s="12">
        <f t="shared" si="29"/>
        <v>3.7801216360781695</v>
      </c>
      <c r="AN71" s="12">
        <f t="shared" si="21"/>
        <v>1892.8120949042107</v>
      </c>
      <c r="AO71" s="10">
        <f t="shared" si="30"/>
        <v>0.17939221398858832</v>
      </c>
      <c r="AQ71" s="10"/>
      <c r="AR71" s="11"/>
      <c r="AS71" s="11"/>
      <c r="AT71" s="10"/>
      <c r="AU71" s="10"/>
      <c r="AV71" s="10"/>
      <c r="AW71" s="10"/>
      <c r="AX71" s="10"/>
      <c r="AY71" s="10"/>
      <c r="AZ71" s="10"/>
      <c r="BA71" s="10"/>
      <c r="BB71" s="10"/>
      <c r="BC71" s="13"/>
      <c r="BD71" s="13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1:80" ht="12.75">
      <c r="A72" s="1">
        <v>70</v>
      </c>
      <c r="B72" s="9" t="s">
        <v>173</v>
      </c>
      <c r="C72" s="1" t="s">
        <v>174</v>
      </c>
      <c r="D72" s="10">
        <v>89.6</v>
      </c>
      <c r="E72" s="11">
        <v>39.25454651</v>
      </c>
      <c r="F72" s="11">
        <v>-77.57637775</v>
      </c>
      <c r="G72" s="10">
        <v>48.5933809689</v>
      </c>
      <c r="H72" s="10">
        <v>149.0703765954</v>
      </c>
      <c r="I72" s="10">
        <v>1430.5</v>
      </c>
      <c r="J72" s="10">
        <v>22.8946304321289</v>
      </c>
      <c r="K72" s="10">
        <v>26.63801197476</v>
      </c>
      <c r="L72" s="10">
        <v>18.80802340494</v>
      </c>
      <c r="M72" s="10">
        <v>13.256226594058413</v>
      </c>
      <c r="N72" s="12">
        <v>127.4531006032</v>
      </c>
      <c r="O72" s="10">
        <v>956.3874345872</v>
      </c>
      <c r="P72" s="13">
        <v>39.2001534</v>
      </c>
      <c r="Q72" s="13">
        <v>-77.6745605</v>
      </c>
      <c r="R72" s="10">
        <v>3.021781022</v>
      </c>
      <c r="S72" s="10">
        <v>43.96931716</v>
      </c>
      <c r="T72" s="10">
        <v>17.868941177</v>
      </c>
      <c r="U72" s="10">
        <v>23.79937416656</v>
      </c>
      <c r="V72" s="10">
        <v>30.52</v>
      </c>
      <c r="W72" s="10">
        <v>58.61</v>
      </c>
      <c r="X72" s="10">
        <v>0</v>
      </c>
      <c r="Y72" s="10">
        <v>6.89</v>
      </c>
      <c r="Z72" s="10">
        <v>0.84</v>
      </c>
      <c r="AA72" s="10">
        <v>0.23</v>
      </c>
      <c r="AB72" s="10">
        <v>2.79</v>
      </c>
      <c r="AC72" s="10">
        <v>5.12</v>
      </c>
      <c r="AD72" s="10">
        <f t="shared" si="22"/>
        <v>4.763924314155533</v>
      </c>
      <c r="AE72" s="10">
        <f t="shared" si="23"/>
        <v>3.948010540187174</v>
      </c>
      <c r="AF72" s="10">
        <f t="shared" si="24"/>
        <v>0.5687079400929865</v>
      </c>
      <c r="AG72" s="10">
        <f t="shared" si="25"/>
        <v>3.0991882740469316</v>
      </c>
      <c r="AH72" s="10">
        <f t="shared" si="26"/>
        <v>407.6393368123434</v>
      </c>
      <c r="AI72" s="10">
        <f t="shared" si="27"/>
        <v>29.43816568177314</v>
      </c>
      <c r="AJ72" s="10">
        <f t="shared" si="28"/>
        <v>1.4163110817781854</v>
      </c>
      <c r="AK72" s="12">
        <f t="shared" si="19"/>
        <v>1.4224676406607144</v>
      </c>
      <c r="AL72" s="12">
        <f t="shared" si="20"/>
        <v>0.7030036897960753</v>
      </c>
      <c r="AM72" s="12">
        <f t="shared" si="29"/>
        <v>7.316305814817434</v>
      </c>
      <c r="AN72" s="12">
        <f t="shared" si="21"/>
        <v>2034.839959965152</v>
      </c>
      <c r="AO72" s="10">
        <f t="shared" si="30"/>
        <v>0.08892596166197296</v>
      </c>
      <c r="AQ72" s="10"/>
      <c r="AR72" s="11"/>
      <c r="AS72" s="11"/>
      <c r="AT72" s="10"/>
      <c r="AU72" s="10"/>
      <c r="AV72" s="10"/>
      <c r="AW72" s="10"/>
      <c r="AX72" s="10"/>
      <c r="AY72" s="10"/>
      <c r="AZ72" s="10"/>
      <c r="BA72" s="10"/>
      <c r="BB72" s="10"/>
      <c r="BC72" s="13"/>
      <c r="BD72" s="13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</row>
    <row r="73" spans="1:80" ht="12.75">
      <c r="A73" s="1">
        <v>71</v>
      </c>
      <c r="B73" s="9" t="s">
        <v>175</v>
      </c>
      <c r="C73" s="1" t="s">
        <v>176</v>
      </c>
      <c r="D73" s="10">
        <v>9651</v>
      </c>
      <c r="E73" s="11">
        <v>39.2735833</v>
      </c>
      <c r="F73" s="11">
        <v>-77.5431111</v>
      </c>
      <c r="G73" s="10">
        <v>716.98</v>
      </c>
      <c r="H73" s="10">
        <v>308.06</v>
      </c>
      <c r="I73" s="10">
        <v>4715.6</v>
      </c>
      <c r="J73" s="10">
        <v>56.9</v>
      </c>
      <c r="K73" s="10">
        <v>270.62</v>
      </c>
      <c r="L73" s="10">
        <v>166.9037382111</v>
      </c>
      <c r="M73" s="10">
        <v>0.49574949267836743</v>
      </c>
      <c r="N73" s="12">
        <v>11274.59639161</v>
      </c>
      <c r="O73" s="10">
        <v>2513.08</v>
      </c>
      <c r="P73" s="13">
        <v>39.130714</v>
      </c>
      <c r="Q73" s="13">
        <v>-78.58094</v>
      </c>
      <c r="R73" s="10">
        <v>3.16</v>
      </c>
      <c r="S73" s="10">
        <v>42.8</v>
      </c>
      <c r="T73" s="10">
        <v>19.02</v>
      </c>
      <c r="U73" s="10">
        <v>36.31851993349</v>
      </c>
      <c r="V73" s="10">
        <v>63.58</v>
      </c>
      <c r="W73" s="10">
        <v>22.88</v>
      </c>
      <c r="X73" s="10">
        <v>0.2</v>
      </c>
      <c r="Y73" s="10">
        <v>7.83</v>
      </c>
      <c r="Z73" s="10">
        <v>0.19</v>
      </c>
      <c r="AA73" s="10">
        <v>0.71</v>
      </c>
      <c r="AB73" s="10">
        <v>4.35</v>
      </c>
      <c r="AC73" s="10">
        <v>4.21</v>
      </c>
      <c r="AD73" s="10">
        <f t="shared" si="22"/>
        <v>57.82374980597143</v>
      </c>
      <c r="AE73" s="10">
        <f t="shared" si="23"/>
        <v>2.8864219074540878</v>
      </c>
      <c r="AF73" s="10">
        <f t="shared" si="24"/>
        <v>0.6651177491240864</v>
      </c>
      <c r="AG73" s="10">
        <f t="shared" si="25"/>
        <v>2.265841197351459</v>
      </c>
      <c r="AH73" s="10">
        <f t="shared" si="26"/>
        <v>62422.06962148259</v>
      </c>
      <c r="AI73" s="10">
        <f t="shared" si="27"/>
        <v>6.57703143741806</v>
      </c>
      <c r="AJ73" s="10">
        <f t="shared" si="28"/>
        <v>1.621413653765619</v>
      </c>
      <c r="AK73" s="12">
        <f t="shared" si="19"/>
        <v>1.1682308974831626</v>
      </c>
      <c r="AL73" s="12">
        <f t="shared" si="20"/>
        <v>0.8559951651290859</v>
      </c>
      <c r="AM73" s="12">
        <f t="shared" si="29"/>
        <v>384.3516505956068</v>
      </c>
      <c r="AN73" s="12">
        <f t="shared" si="21"/>
        <v>5508.909620171602</v>
      </c>
      <c r="AO73" s="10">
        <f t="shared" si="30"/>
        <v>0.0016092627821799892</v>
      </c>
      <c r="AQ73" s="10"/>
      <c r="AR73" s="11"/>
      <c r="AS73" s="11"/>
      <c r="AT73" s="10"/>
      <c r="AU73" s="10"/>
      <c r="AV73" s="10"/>
      <c r="AW73" s="10"/>
      <c r="AX73" s="10"/>
      <c r="AY73" s="10"/>
      <c r="AZ73" s="10"/>
      <c r="BA73" s="10"/>
      <c r="BB73" s="10"/>
      <c r="BC73" s="13"/>
      <c r="BD73" s="13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</row>
    <row r="74" spans="1:80" ht="12.75">
      <c r="A74" s="1">
        <v>72</v>
      </c>
      <c r="B74" s="9" t="s">
        <v>177</v>
      </c>
      <c r="C74" s="1" t="s">
        <v>178</v>
      </c>
      <c r="D74" s="10">
        <v>122</v>
      </c>
      <c r="E74" s="11">
        <v>38.98649818</v>
      </c>
      <c r="F74" s="11">
        <v>-77.796666667</v>
      </c>
      <c r="G74" s="10">
        <v>62.0035606251</v>
      </c>
      <c r="H74" s="10">
        <v>214.1013600366</v>
      </c>
      <c r="I74" s="10">
        <v>1859.3</v>
      </c>
      <c r="J74" s="10">
        <v>45.9169058799743</v>
      </c>
      <c r="K74" s="10">
        <v>22.15055689041</v>
      </c>
      <c r="L74" s="10">
        <v>18.1274096033</v>
      </c>
      <c r="M74" s="10">
        <v>22.178067344623663</v>
      </c>
      <c r="N74" s="12">
        <v>157.4002717133</v>
      </c>
      <c r="O74" s="10">
        <v>1272.977492628</v>
      </c>
      <c r="P74" s="13">
        <v>38.9497108</v>
      </c>
      <c r="Q74" s="13">
        <v>-77.9232025</v>
      </c>
      <c r="R74" s="10">
        <v>3.108914286</v>
      </c>
      <c r="S74" s="10">
        <v>43.9583747</v>
      </c>
      <c r="T74" s="10">
        <v>20.081699999599998</v>
      </c>
      <c r="U74" s="10">
        <v>30.05467981317</v>
      </c>
      <c r="V74" s="10">
        <v>46.29</v>
      </c>
      <c r="W74" s="10">
        <v>47.06</v>
      </c>
      <c r="X74" s="10">
        <v>0</v>
      </c>
      <c r="Y74" s="10">
        <v>5.59</v>
      </c>
      <c r="Z74" s="10">
        <v>0.06</v>
      </c>
      <c r="AA74" s="10">
        <v>0.18</v>
      </c>
      <c r="AB74" s="10">
        <v>0.52</v>
      </c>
      <c r="AC74" s="10">
        <v>4.3</v>
      </c>
      <c r="AD74" s="10">
        <f t="shared" si="22"/>
        <v>6.730139753547057</v>
      </c>
      <c r="AE74" s="10">
        <f t="shared" si="23"/>
        <v>2.6934670403755163</v>
      </c>
      <c r="AF74" s="10">
        <f t="shared" si="24"/>
        <v>0.6885295926203079</v>
      </c>
      <c r="AG74" s="10">
        <f t="shared" si="25"/>
        <v>2.1143716266947803</v>
      </c>
      <c r="AH74" s="10">
        <f t="shared" si="26"/>
        <v>606.9340600961079</v>
      </c>
      <c r="AI74" s="10">
        <f t="shared" si="27"/>
        <v>29.986987541604613</v>
      </c>
      <c r="AJ74" s="10">
        <f t="shared" si="28"/>
        <v>1.2219372417324101</v>
      </c>
      <c r="AK74" s="12">
        <f t="shared" si="19"/>
        <v>1.2901661615844262</v>
      </c>
      <c r="AL74" s="12">
        <f t="shared" si="20"/>
        <v>0.7750939605887049</v>
      </c>
      <c r="AM74" s="12">
        <f t="shared" si="29"/>
        <v>4.703517892081483</v>
      </c>
      <c r="AN74" s="12">
        <f t="shared" si="21"/>
        <v>2398.8059442339236</v>
      </c>
      <c r="AO74" s="10">
        <f t="shared" si="30"/>
        <v>0.10358676535652267</v>
      </c>
      <c r="AQ74" s="10"/>
      <c r="AR74" s="11"/>
      <c r="AS74" s="11"/>
      <c r="AT74" s="15"/>
      <c r="AU74" s="15"/>
      <c r="AV74" s="15"/>
      <c r="AW74" s="15"/>
      <c r="AX74" s="10"/>
      <c r="AY74" s="10"/>
      <c r="AZ74" s="10"/>
      <c r="BA74" s="10"/>
      <c r="BB74" s="10"/>
      <c r="BC74" s="13"/>
      <c r="BD74" s="13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</row>
    <row r="75" spans="1:80" ht="12.75">
      <c r="A75" s="1">
        <v>73</v>
      </c>
      <c r="B75" s="9" t="s">
        <v>179</v>
      </c>
      <c r="C75" s="1" t="s">
        <v>180</v>
      </c>
      <c r="D75" s="10">
        <v>332</v>
      </c>
      <c r="E75" s="11">
        <v>39.01955309</v>
      </c>
      <c r="F75" s="11">
        <v>-77.5775</v>
      </c>
      <c r="G75" s="10">
        <v>103.064361876</v>
      </c>
      <c r="H75" s="10">
        <v>171.1930493367</v>
      </c>
      <c r="I75" s="10">
        <v>1955.1</v>
      </c>
      <c r="J75" s="10">
        <v>36.3054413795471</v>
      </c>
      <c r="K75" s="10">
        <v>38.16362650369</v>
      </c>
      <c r="L75" s="10">
        <v>27.11270226737</v>
      </c>
      <c r="M75" s="10">
        <v>9.950939650889666</v>
      </c>
      <c r="N75" s="12">
        <v>442.5714730122</v>
      </c>
      <c r="O75" s="10">
        <v>1225.40474953</v>
      </c>
      <c r="P75" s="13">
        <v>38.9928017</v>
      </c>
      <c r="Q75" s="13">
        <v>-77.8037796</v>
      </c>
      <c r="R75" s="10">
        <v>3.115647887</v>
      </c>
      <c r="S75" s="10">
        <v>44.28410653</v>
      </c>
      <c r="T75" s="10">
        <v>17.4734375</v>
      </c>
      <c r="U75" s="10">
        <v>27.27860159841</v>
      </c>
      <c r="V75" s="10">
        <v>39.57</v>
      </c>
      <c r="W75" s="10">
        <v>52.34</v>
      </c>
      <c r="X75" s="10">
        <v>0.03</v>
      </c>
      <c r="Y75" s="10">
        <v>6.27</v>
      </c>
      <c r="Z75" s="10">
        <v>0.32</v>
      </c>
      <c r="AA75" s="10">
        <v>0.33</v>
      </c>
      <c r="AB75" s="10">
        <v>0.95</v>
      </c>
      <c r="AC75" s="10">
        <v>4.71</v>
      </c>
      <c r="AD75" s="10">
        <f t="shared" si="22"/>
        <v>12.245182967230836</v>
      </c>
      <c r="AE75" s="10">
        <f t="shared" si="23"/>
        <v>2.214152482647742</v>
      </c>
      <c r="AF75" s="10">
        <f t="shared" si="24"/>
        <v>0.7594071474625961</v>
      </c>
      <c r="AG75" s="10">
        <f t="shared" si="25"/>
        <v>1.7381096988784777</v>
      </c>
      <c r="AH75" s="10">
        <f t="shared" si="26"/>
        <v>1664.2651732621903</v>
      </c>
      <c r="AI75" s="10">
        <f t="shared" si="27"/>
        <v>18.969699752784017</v>
      </c>
      <c r="AJ75" s="10">
        <f t="shared" si="28"/>
        <v>1.4075921362371808</v>
      </c>
      <c r="AK75" s="12">
        <f t="shared" si="19"/>
        <v>1.3330466054584338</v>
      </c>
      <c r="AL75" s="12">
        <f t="shared" si="20"/>
        <v>0.7501613191206474</v>
      </c>
      <c r="AM75" s="12">
        <f t="shared" si="29"/>
        <v>12.098111720104454</v>
      </c>
      <c r="AN75" s="12">
        <f t="shared" si="21"/>
        <v>2606.239418331784</v>
      </c>
      <c r="AO75" s="10">
        <f t="shared" si="30"/>
        <v>0.05812700743076492</v>
      </c>
      <c r="AQ75" s="10"/>
      <c r="AR75" s="11"/>
      <c r="AS75" s="11"/>
      <c r="AT75" s="10"/>
      <c r="AU75" s="10"/>
      <c r="AV75" s="10"/>
      <c r="AW75" s="10"/>
      <c r="AX75" s="10"/>
      <c r="AY75" s="10"/>
      <c r="AZ75" s="10"/>
      <c r="BA75" s="10"/>
      <c r="BB75" s="10"/>
      <c r="BC75" s="13"/>
      <c r="BD75" s="13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</row>
    <row r="76" spans="1:80" ht="12.75">
      <c r="A76" s="1">
        <v>74</v>
      </c>
      <c r="B76" s="9" t="s">
        <v>181</v>
      </c>
      <c r="C76" s="1" t="s">
        <v>182</v>
      </c>
      <c r="D76" s="10">
        <v>2.06</v>
      </c>
      <c r="E76" s="11">
        <v>39.07094047</v>
      </c>
      <c r="F76" s="11">
        <v>-77.609444444</v>
      </c>
      <c r="G76" s="10">
        <v>7.37</v>
      </c>
      <c r="H76" s="10">
        <v>155.07</v>
      </c>
      <c r="I76" s="10">
        <v>460.4</v>
      </c>
      <c r="J76" s="10">
        <v>154.28</v>
      </c>
      <c r="K76" s="10">
        <v>3.52</v>
      </c>
      <c r="L76" s="10">
        <v>3.141618892548</v>
      </c>
      <c r="M76" s="10">
        <v>78.469985527753</v>
      </c>
      <c r="N76" s="12">
        <v>2.992378297805</v>
      </c>
      <c r="O76" s="10">
        <v>611.9</v>
      </c>
      <c r="P76" s="13">
        <v>39.070198</v>
      </c>
      <c r="Q76" s="13">
        <v>-77.632172</v>
      </c>
      <c r="R76" s="10">
        <v>3.1</v>
      </c>
      <c r="S76" s="10">
        <v>44.64</v>
      </c>
      <c r="T76" s="10">
        <v>23.77</v>
      </c>
      <c r="U76" s="10">
        <v>18.05037222053</v>
      </c>
      <c r="V76" s="10">
        <v>38.15</v>
      </c>
      <c r="W76" s="10">
        <v>58.07</v>
      </c>
      <c r="X76" s="10">
        <v>0</v>
      </c>
      <c r="Y76" s="10">
        <v>3.48</v>
      </c>
      <c r="Z76" s="10">
        <v>0.17</v>
      </c>
      <c r="AA76" s="10">
        <v>0</v>
      </c>
      <c r="AB76" s="10">
        <v>0</v>
      </c>
      <c r="AC76" s="10">
        <v>4.08</v>
      </c>
      <c r="AD76" s="10">
        <f t="shared" si="22"/>
        <v>0.6557128889460057</v>
      </c>
      <c r="AE76" s="10">
        <f t="shared" si="23"/>
        <v>4.791150129133263</v>
      </c>
      <c r="AF76" s="10">
        <f t="shared" si="24"/>
        <v>0.5162482039164932</v>
      </c>
      <c r="AG76" s="10">
        <f t="shared" si="25"/>
        <v>3.761052851369612</v>
      </c>
      <c r="AH76" s="10">
        <f t="shared" si="26"/>
        <v>9.374455733703984</v>
      </c>
      <c r="AI76" s="10">
        <f t="shared" si="27"/>
        <v>62.46947082767978</v>
      </c>
      <c r="AJ76" s="10">
        <f t="shared" si="28"/>
        <v>1.120441441305796</v>
      </c>
      <c r="AK76" s="12">
        <f t="shared" si="19"/>
        <v>1.4526108241771845</v>
      </c>
      <c r="AL76" s="12">
        <f t="shared" si="20"/>
        <v>0.6884156329803195</v>
      </c>
      <c r="AM76" s="12">
        <f t="shared" si="29"/>
        <v>0.39736615791120616</v>
      </c>
      <c r="AN76" s="12">
        <f t="shared" si="21"/>
        <v>668.7820234511757</v>
      </c>
      <c r="AO76" s="10">
        <f t="shared" si="30"/>
        <v>0.5060294417215</v>
      </c>
      <c r="AQ76" s="10"/>
      <c r="AR76" s="11"/>
      <c r="AS76" s="11"/>
      <c r="AT76" s="10"/>
      <c r="AU76" s="10"/>
      <c r="AV76" s="10"/>
      <c r="AW76" s="10"/>
      <c r="AX76" s="10"/>
      <c r="AY76" s="10"/>
      <c r="AZ76" s="10"/>
      <c r="BA76" s="10"/>
      <c r="BB76" s="10"/>
      <c r="BC76" s="13"/>
      <c r="BD76" s="13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</row>
    <row r="77" spans="1:80" ht="12.75">
      <c r="A77" s="1">
        <v>75</v>
      </c>
      <c r="B77" s="9" t="s">
        <v>183</v>
      </c>
      <c r="C77" s="1" t="s">
        <v>184</v>
      </c>
      <c r="D77" s="10">
        <v>0.68</v>
      </c>
      <c r="E77" s="11">
        <v>38.26679031</v>
      </c>
      <c r="F77" s="11">
        <v>-79.671944444</v>
      </c>
      <c r="G77" s="10">
        <v>5.03</v>
      </c>
      <c r="H77" s="10">
        <v>478.89</v>
      </c>
      <c r="I77" s="10">
        <v>1619.3</v>
      </c>
      <c r="J77" s="10">
        <v>160.26</v>
      </c>
      <c r="K77" s="10">
        <v>2.21</v>
      </c>
      <c r="L77" s="10">
        <v>2.042266030334</v>
      </c>
      <c r="M77" s="10">
        <v>449.51761402755983</v>
      </c>
      <c r="N77" s="12" t="s">
        <v>64</v>
      </c>
      <c r="O77" s="10">
        <v>3007.49</v>
      </c>
      <c r="P77" s="13">
        <v>38.275555</v>
      </c>
      <c r="Q77" s="13">
        <v>-79.692352</v>
      </c>
      <c r="R77" s="10">
        <v>2.97</v>
      </c>
      <c r="S77" s="10">
        <v>44.06</v>
      </c>
      <c r="T77" s="10">
        <v>17.96</v>
      </c>
      <c r="U77" s="10">
        <v>41.90369653668</v>
      </c>
      <c r="V77" s="10">
        <v>93.38</v>
      </c>
      <c r="W77" s="10">
        <v>0.66</v>
      </c>
      <c r="X77" s="10">
        <v>0</v>
      </c>
      <c r="Y77" s="10">
        <v>6.03</v>
      </c>
      <c r="Z77" s="10">
        <v>0</v>
      </c>
      <c r="AA77" s="10">
        <v>0</v>
      </c>
      <c r="AB77" s="10">
        <v>0</v>
      </c>
      <c r="AC77" s="10">
        <v>2.29</v>
      </c>
      <c r="AD77" s="10">
        <f t="shared" si="22"/>
        <v>0.33296347777414204</v>
      </c>
      <c r="AE77" s="10">
        <f t="shared" si="23"/>
        <v>6.1336037333179325</v>
      </c>
      <c r="AF77" s="10">
        <f t="shared" si="24"/>
        <v>0.4562686043586582</v>
      </c>
      <c r="AG77" s="10">
        <f t="shared" si="25"/>
        <v>4.814878930654578</v>
      </c>
      <c r="AH77" s="10">
        <f t="shared" si="26"/>
        <v>3.6759314679042916</v>
      </c>
      <c r="AI77" s="10">
        <f t="shared" si="27"/>
        <v>321.9284294234592</v>
      </c>
      <c r="AJ77" s="10">
        <f t="shared" si="28"/>
        <v>1.0821313027659616</v>
      </c>
      <c r="AK77" s="12" t="s">
        <v>64</v>
      </c>
      <c r="AL77" s="12" t="s">
        <v>64</v>
      </c>
      <c r="AM77" s="12">
        <f t="shared" si="29"/>
        <v>0.10423628309840671</v>
      </c>
      <c r="AN77" s="12" t="s">
        <v>64</v>
      </c>
      <c r="AO77" s="10">
        <f t="shared" si="30"/>
        <v>0.9386656936406269</v>
      </c>
      <c r="AQ77" s="10"/>
      <c r="AR77" s="11"/>
      <c r="AS77" s="11"/>
      <c r="AT77" s="10"/>
      <c r="AU77" s="10"/>
      <c r="AV77" s="10"/>
      <c r="AW77" s="10"/>
      <c r="AX77" s="10"/>
      <c r="AY77" s="10"/>
      <c r="AZ77" s="10"/>
      <c r="BA77" s="10"/>
      <c r="BB77" s="10"/>
      <c r="BC77" s="13"/>
      <c r="BD77" s="13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</row>
    <row r="78" spans="1:80" ht="12.75">
      <c r="A78" s="1">
        <v>76</v>
      </c>
      <c r="B78" s="9" t="s">
        <v>185</v>
      </c>
      <c r="C78" s="1" t="s">
        <v>186</v>
      </c>
      <c r="D78" s="10">
        <v>157</v>
      </c>
      <c r="E78" s="11">
        <v>38.04234707</v>
      </c>
      <c r="F78" s="11">
        <v>-79.881388889</v>
      </c>
      <c r="G78" s="10">
        <v>84.44</v>
      </c>
      <c r="H78" s="10">
        <v>440.91</v>
      </c>
      <c r="I78" s="10">
        <v>2738.9</v>
      </c>
      <c r="J78" s="10">
        <v>63.43</v>
      </c>
      <c r="K78" s="10">
        <v>39.75</v>
      </c>
      <c r="L78" s="10">
        <v>31.72738595856</v>
      </c>
      <c r="M78" s="10">
        <v>34.61457285615507</v>
      </c>
      <c r="N78" s="12">
        <v>76.92592057258</v>
      </c>
      <c r="O78" s="10">
        <v>2998.85</v>
      </c>
      <c r="P78" s="13">
        <v>38.210075</v>
      </c>
      <c r="Q78" s="13">
        <v>-79.717621</v>
      </c>
      <c r="R78" s="10">
        <v>2.95</v>
      </c>
      <c r="S78" s="10">
        <v>44.39</v>
      </c>
      <c r="T78" s="10">
        <v>18.35</v>
      </c>
      <c r="U78" s="10">
        <v>38.74678567942</v>
      </c>
      <c r="V78" s="10">
        <v>80.52</v>
      </c>
      <c r="W78" s="10">
        <v>14.32</v>
      </c>
      <c r="X78" s="10">
        <v>0.02</v>
      </c>
      <c r="Y78" s="10">
        <v>4.65</v>
      </c>
      <c r="Z78" s="10">
        <v>0.02</v>
      </c>
      <c r="AA78" s="10">
        <v>0.03</v>
      </c>
      <c r="AB78" s="10">
        <v>0.5</v>
      </c>
      <c r="AC78" s="10">
        <v>2.56</v>
      </c>
      <c r="AD78" s="10">
        <f t="shared" si="22"/>
        <v>4.948406408427784</v>
      </c>
      <c r="AE78" s="10">
        <f t="shared" si="23"/>
        <v>6.41163706855688</v>
      </c>
      <c r="AF78" s="10">
        <f t="shared" si="24"/>
        <v>0.44626618265473733</v>
      </c>
      <c r="AG78" s="10">
        <f t="shared" si="25"/>
        <v>5.033135098817151</v>
      </c>
      <c r="AH78" s="10">
        <f t="shared" si="26"/>
        <v>937.6548740167506</v>
      </c>
      <c r="AI78" s="10">
        <f t="shared" si="27"/>
        <v>32.43604926575083</v>
      </c>
      <c r="AJ78" s="10">
        <f t="shared" si="28"/>
        <v>1.2528608581847416</v>
      </c>
      <c r="AK78" s="12">
        <f aca="true" t="shared" si="31" ref="AK78:AK87">N78/D78</f>
        <v>0.48997401638585986</v>
      </c>
      <c r="AL78" s="12">
        <f aca="true" t="shared" si="32" ref="AL78:AL87">1/AK78</f>
        <v>2.040924552236846</v>
      </c>
      <c r="AM78" s="12">
        <f t="shared" si="29"/>
        <v>6.756280076136244</v>
      </c>
      <c r="AN78" s="12">
        <f aca="true" t="shared" si="33" ref="AN78:AN87">AK78*I78</f>
        <v>1341.9898334792315</v>
      </c>
      <c r="AO78" s="10">
        <f t="shared" si="30"/>
        <v>0.07850711677248207</v>
      </c>
      <c r="AQ78" s="10"/>
      <c r="AR78" s="11"/>
      <c r="AS78" s="11"/>
      <c r="AT78" s="10"/>
      <c r="AU78" s="10"/>
      <c r="AV78" s="10"/>
      <c r="AW78" s="10"/>
      <c r="AX78" s="10"/>
      <c r="AY78" s="10"/>
      <c r="AZ78" s="10"/>
      <c r="BA78" s="10"/>
      <c r="BB78" s="10"/>
      <c r="BC78" s="13"/>
      <c r="BD78" s="13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</row>
    <row r="79" spans="1:80" ht="12.75">
      <c r="A79" s="1">
        <v>77</v>
      </c>
      <c r="B79" s="9" t="s">
        <v>187</v>
      </c>
      <c r="C79" s="1" t="s">
        <v>188</v>
      </c>
      <c r="D79" s="10">
        <v>60.9</v>
      </c>
      <c r="E79" s="11">
        <v>38.24540129</v>
      </c>
      <c r="F79" s="11">
        <v>-79.7686111111</v>
      </c>
      <c r="G79" s="10">
        <v>48.88</v>
      </c>
      <c r="H79" s="10">
        <v>621.89</v>
      </c>
      <c r="I79" s="10">
        <v>2396.5</v>
      </c>
      <c r="J79" s="10">
        <v>66.77</v>
      </c>
      <c r="K79" s="10">
        <v>21.2</v>
      </c>
      <c r="L79" s="10">
        <v>18.27146519611</v>
      </c>
      <c r="M79" s="10">
        <v>54.97351580691018</v>
      </c>
      <c r="N79" s="12">
        <v>35.22590337323</v>
      </c>
      <c r="O79" s="10">
        <v>3334.97</v>
      </c>
      <c r="P79" s="13">
        <v>38.337124</v>
      </c>
      <c r="Q79" s="13">
        <v>-79.72216</v>
      </c>
      <c r="R79" s="10">
        <v>2.95</v>
      </c>
      <c r="S79" s="10">
        <v>46.46</v>
      </c>
      <c r="T79" s="10">
        <v>16.51</v>
      </c>
      <c r="U79" s="10">
        <v>58.92222654118</v>
      </c>
      <c r="V79" s="10">
        <v>85.04</v>
      </c>
      <c r="W79" s="10">
        <v>11.09</v>
      </c>
      <c r="X79" s="10">
        <v>0.05</v>
      </c>
      <c r="Y79" s="10">
        <v>3.36</v>
      </c>
      <c r="Z79" s="10">
        <v>0.25</v>
      </c>
      <c r="AA79" s="10">
        <v>0.05</v>
      </c>
      <c r="AB79" s="10">
        <v>0.21</v>
      </c>
      <c r="AC79" s="10">
        <v>2.08</v>
      </c>
      <c r="AD79" s="10">
        <f t="shared" si="22"/>
        <v>3.333066031998661</v>
      </c>
      <c r="AE79" s="10">
        <f t="shared" si="23"/>
        <v>5.481879152917226</v>
      </c>
      <c r="AF79" s="10">
        <f t="shared" si="24"/>
        <v>0.48262933422080906</v>
      </c>
      <c r="AG79" s="10">
        <f t="shared" si="25"/>
        <v>4.303275135040022</v>
      </c>
      <c r="AH79" s="10">
        <f t="shared" si="26"/>
        <v>338.053010748309</v>
      </c>
      <c r="AI79" s="10">
        <f t="shared" si="27"/>
        <v>49.02823240589198</v>
      </c>
      <c r="AJ79" s="10">
        <f t="shared" si="28"/>
        <v>1.1602791441440332</v>
      </c>
      <c r="AK79" s="12">
        <f t="shared" si="31"/>
        <v>0.5784220586737274</v>
      </c>
      <c r="AL79" s="12">
        <f t="shared" si="32"/>
        <v>1.7288413970465009</v>
      </c>
      <c r="AM79" s="12">
        <f t="shared" si="29"/>
        <v>2.8592959192399565</v>
      </c>
      <c r="AN79" s="12">
        <f t="shared" si="33"/>
        <v>1386.1884636115878</v>
      </c>
      <c r="AO79" s="10">
        <f t="shared" si="30"/>
        <v>0.08839749120730384</v>
      </c>
      <c r="AQ79" s="10"/>
      <c r="AR79" s="11"/>
      <c r="AS79" s="11"/>
      <c r="AT79" s="10"/>
      <c r="AU79" s="10"/>
      <c r="AV79" s="10"/>
      <c r="AW79" s="10"/>
      <c r="AX79" s="10"/>
      <c r="AY79" s="10"/>
      <c r="AZ79" s="10"/>
      <c r="BA79" s="10"/>
      <c r="BB79" s="10"/>
      <c r="BC79" s="13"/>
      <c r="BD79" s="13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</row>
    <row r="80" spans="1:80" ht="12.75">
      <c r="A80" s="1">
        <v>78</v>
      </c>
      <c r="B80" s="9" t="s">
        <v>189</v>
      </c>
      <c r="C80" s="1" t="s">
        <v>190</v>
      </c>
      <c r="D80" s="10">
        <v>88.6</v>
      </c>
      <c r="E80" s="11">
        <v>38.1348461</v>
      </c>
      <c r="F80" s="11">
        <v>-79.865555556</v>
      </c>
      <c r="G80" s="10">
        <v>67.07</v>
      </c>
      <c r="H80" s="10">
        <v>636.87</v>
      </c>
      <c r="I80" s="10">
        <v>2700.6</v>
      </c>
      <c r="J80" s="10">
        <v>65.22</v>
      </c>
      <c r="K80" s="10">
        <v>31.52</v>
      </c>
      <c r="L80" s="10">
        <v>27.36346433869</v>
      </c>
      <c r="M80" s="10">
        <v>47.59700729429789</v>
      </c>
      <c r="N80" s="12">
        <v>45.17110883557</v>
      </c>
      <c r="O80" s="10">
        <v>3184.06</v>
      </c>
      <c r="P80" s="13">
        <v>38.292061</v>
      </c>
      <c r="Q80" s="13">
        <v>-79.74926</v>
      </c>
      <c r="R80" s="10">
        <v>2.96</v>
      </c>
      <c r="S80" s="10">
        <v>45.82</v>
      </c>
      <c r="T80" s="10">
        <v>17.06</v>
      </c>
      <c r="U80" s="10">
        <v>56.10275957602</v>
      </c>
      <c r="V80" s="10">
        <v>86.38</v>
      </c>
      <c r="W80" s="10">
        <v>8.49</v>
      </c>
      <c r="X80" s="10">
        <v>0.15</v>
      </c>
      <c r="Y80" s="10">
        <v>3.66</v>
      </c>
      <c r="Z80" s="10">
        <v>0.18</v>
      </c>
      <c r="AA80" s="10">
        <v>0.88</v>
      </c>
      <c r="AB80" s="10">
        <v>0.32</v>
      </c>
      <c r="AC80" s="10">
        <v>2.07</v>
      </c>
      <c r="AD80" s="10">
        <f t="shared" si="22"/>
        <v>3.237894109581946</v>
      </c>
      <c r="AE80" s="10">
        <f t="shared" si="23"/>
        <v>8.45100655321399</v>
      </c>
      <c r="AF80" s="10">
        <f t="shared" si="24"/>
        <v>0.3887086670761547</v>
      </c>
      <c r="AG80" s="10">
        <f t="shared" si="25"/>
        <v>6.634040144272983</v>
      </c>
      <c r="AH80" s="10">
        <f t="shared" si="26"/>
        <v>559.4871700639588</v>
      </c>
      <c r="AI80" s="10">
        <f t="shared" si="27"/>
        <v>40.26539436409721</v>
      </c>
      <c r="AJ80" s="10">
        <f t="shared" si="28"/>
        <v>1.1519009292779114</v>
      </c>
      <c r="AK80" s="12">
        <f t="shared" si="31"/>
        <v>0.5098319281667043</v>
      </c>
      <c r="AL80" s="12">
        <f t="shared" si="32"/>
        <v>1.9614307083432034</v>
      </c>
      <c r="AM80" s="12">
        <f t="shared" si="29"/>
        <v>4.56873938601828</v>
      </c>
      <c r="AN80" s="12">
        <f t="shared" si="33"/>
        <v>1376.8521052070016</v>
      </c>
      <c r="AO80" s="10">
        <f t="shared" si="30"/>
        <v>0.07473582881011492</v>
      </c>
      <c r="AQ80" s="10"/>
      <c r="AR80" s="11"/>
      <c r="AS80" s="11"/>
      <c r="AT80" s="10"/>
      <c r="AU80" s="10"/>
      <c r="AV80" s="10"/>
      <c r="AW80" s="10"/>
      <c r="AX80" s="10"/>
      <c r="AY80" s="10"/>
      <c r="AZ80" s="10"/>
      <c r="BA80" s="10"/>
      <c r="BB80" s="10"/>
      <c r="BC80" s="13"/>
      <c r="BD80" s="13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</row>
    <row r="81" spans="1:80" ht="12.75">
      <c r="A81" s="1">
        <v>79</v>
      </c>
      <c r="B81" s="9" t="s">
        <v>191</v>
      </c>
      <c r="C81" s="1" t="s">
        <v>192</v>
      </c>
      <c r="D81" s="10">
        <v>134</v>
      </c>
      <c r="E81" s="11">
        <v>38.0695688</v>
      </c>
      <c r="F81" s="11">
        <v>-79.896944444</v>
      </c>
      <c r="G81" s="10">
        <v>85.83</v>
      </c>
      <c r="H81" s="10">
        <v>648.74</v>
      </c>
      <c r="I81" s="10">
        <v>2829.1</v>
      </c>
      <c r="J81" s="10">
        <v>59.59</v>
      </c>
      <c r="K81" s="10">
        <v>36.95</v>
      </c>
      <c r="L81" s="10">
        <v>31.50809717658</v>
      </c>
      <c r="M81" s="10">
        <v>43.139229892182584</v>
      </c>
      <c r="N81" s="12">
        <v>70.9710207705</v>
      </c>
      <c r="O81" s="10">
        <v>3118.44</v>
      </c>
      <c r="P81" s="13">
        <v>38.242477</v>
      </c>
      <c r="Q81" s="13">
        <v>-79.795967</v>
      </c>
      <c r="R81" s="10">
        <v>2.97</v>
      </c>
      <c r="S81" s="10">
        <v>45.48</v>
      </c>
      <c r="T81" s="10">
        <v>17.53</v>
      </c>
      <c r="U81" s="10">
        <v>52.45863035288</v>
      </c>
      <c r="V81" s="10">
        <v>88.97</v>
      </c>
      <c r="W81" s="10">
        <v>6.22</v>
      </c>
      <c r="X81" s="10">
        <v>0.13</v>
      </c>
      <c r="Y81" s="10">
        <v>3.36</v>
      </c>
      <c r="Z81" s="10">
        <v>0.13</v>
      </c>
      <c r="AA81" s="10">
        <v>0.86</v>
      </c>
      <c r="AB81" s="10">
        <v>0.39</v>
      </c>
      <c r="AC81" s="10">
        <v>1.9</v>
      </c>
      <c r="AD81" s="10">
        <f t="shared" si="22"/>
        <v>4.2528750387250405</v>
      </c>
      <c r="AE81" s="10">
        <f t="shared" si="23"/>
        <v>7.408658117080661</v>
      </c>
      <c r="AF81" s="10">
        <f t="shared" si="24"/>
        <v>0.41515346442043627</v>
      </c>
      <c r="AG81" s="10">
        <f t="shared" si="25"/>
        <v>5.815796621908319</v>
      </c>
      <c r="AH81" s="10">
        <f t="shared" si="26"/>
        <v>880.5144273457663</v>
      </c>
      <c r="AI81" s="10">
        <f t="shared" si="27"/>
        <v>32.961668414307354</v>
      </c>
      <c r="AJ81" s="10">
        <f t="shared" si="28"/>
        <v>1.1727144229917181</v>
      </c>
      <c r="AK81" s="12">
        <f t="shared" si="31"/>
        <v>0.5296344833619403</v>
      </c>
      <c r="AL81" s="12">
        <f t="shared" si="32"/>
        <v>1.8880945848773643</v>
      </c>
      <c r="AM81" s="12">
        <f t="shared" si="29"/>
        <v>5.6257217595898865</v>
      </c>
      <c r="AN81" s="12">
        <f t="shared" si="33"/>
        <v>1498.3889168792653</v>
      </c>
      <c r="AO81" s="10">
        <f t="shared" si="30"/>
        <v>0.0664969477636381</v>
      </c>
      <c r="AQ81" s="10"/>
      <c r="AR81" s="11"/>
      <c r="AS81" s="11"/>
      <c r="AT81" s="10"/>
      <c r="AU81" s="10"/>
      <c r="AV81" s="10"/>
      <c r="AW81" s="10"/>
      <c r="AX81" s="10"/>
      <c r="AY81" s="10"/>
      <c r="AZ81" s="10"/>
      <c r="BA81" s="10"/>
      <c r="BB81" s="10"/>
      <c r="BC81" s="13"/>
      <c r="BD81" s="13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</row>
    <row r="82" spans="1:80" ht="12.75">
      <c r="A82" s="1">
        <v>80</v>
      </c>
      <c r="B82" s="9" t="s">
        <v>193</v>
      </c>
      <c r="C82" s="1" t="s">
        <v>194</v>
      </c>
      <c r="D82" s="10">
        <v>410</v>
      </c>
      <c r="E82" s="11">
        <v>37.87679164</v>
      </c>
      <c r="F82" s="11">
        <v>-79.977222222</v>
      </c>
      <c r="G82" s="10">
        <v>130.15</v>
      </c>
      <c r="H82" s="10">
        <v>537.8</v>
      </c>
      <c r="I82" s="10">
        <v>3203.8</v>
      </c>
      <c r="J82" s="10">
        <v>62.28</v>
      </c>
      <c r="K82" s="10">
        <v>58.55</v>
      </c>
      <c r="L82" s="10">
        <v>45.35073297736</v>
      </c>
      <c r="M82" s="10">
        <v>29.206383628909627</v>
      </c>
      <c r="N82" s="12">
        <v>313.2489892167</v>
      </c>
      <c r="O82" s="10">
        <v>2931.43</v>
      </c>
      <c r="P82" s="13">
        <v>38.148754</v>
      </c>
      <c r="Q82" s="13">
        <v>-79.805298</v>
      </c>
      <c r="R82" s="10">
        <v>2.95</v>
      </c>
      <c r="S82" s="10">
        <v>44.46</v>
      </c>
      <c r="T82" s="10">
        <v>18.65</v>
      </c>
      <c r="U82" s="10">
        <v>40.29814608488</v>
      </c>
      <c r="V82" s="10">
        <v>85.24</v>
      </c>
      <c r="W82" s="10">
        <v>8.9</v>
      </c>
      <c r="X82" s="10">
        <v>0.05</v>
      </c>
      <c r="Y82" s="10">
        <v>4.01</v>
      </c>
      <c r="Z82" s="10">
        <v>0.05</v>
      </c>
      <c r="AA82" s="10">
        <v>1.32</v>
      </c>
      <c r="AB82" s="10">
        <v>0.47</v>
      </c>
      <c r="AC82" s="10">
        <v>2.19</v>
      </c>
      <c r="AD82" s="10">
        <f t="shared" si="22"/>
        <v>9.040647704738978</v>
      </c>
      <c r="AE82" s="10">
        <f t="shared" si="23"/>
        <v>5.0163145892288</v>
      </c>
      <c r="AF82" s="10">
        <f t="shared" si="24"/>
        <v>0.5045289150631871</v>
      </c>
      <c r="AG82" s="10">
        <f t="shared" si="25"/>
        <v>3.937806952544608</v>
      </c>
      <c r="AH82" s="10">
        <f t="shared" si="26"/>
        <v>2335.5064199368744</v>
      </c>
      <c r="AI82" s="10">
        <f t="shared" si="27"/>
        <v>24.616212063004227</v>
      </c>
      <c r="AJ82" s="10">
        <f t="shared" si="28"/>
        <v>1.2910485929572368</v>
      </c>
      <c r="AK82" s="12">
        <f t="shared" si="31"/>
        <v>0.7640219249187805</v>
      </c>
      <c r="AL82" s="12">
        <f t="shared" si="32"/>
        <v>1.3088629624160395</v>
      </c>
      <c r="AM82" s="12">
        <f t="shared" si="29"/>
        <v>10.83397943062341</v>
      </c>
      <c r="AN82" s="12">
        <f t="shared" si="33"/>
        <v>2447.7734430547894</v>
      </c>
      <c r="AO82" s="10">
        <f t="shared" si="30"/>
        <v>0.05430714694851177</v>
      </c>
      <c r="AQ82" s="10"/>
      <c r="AR82" s="11"/>
      <c r="AS82" s="11"/>
      <c r="AT82" s="10"/>
      <c r="AU82" s="10"/>
      <c r="AV82" s="10"/>
      <c r="AW82" s="10"/>
      <c r="AX82" s="10"/>
      <c r="AY82" s="10"/>
      <c r="AZ82" s="10"/>
      <c r="BA82" s="10"/>
      <c r="BB82" s="10"/>
      <c r="BC82" s="13"/>
      <c r="BD82" s="13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</row>
    <row r="83" spans="1:80" ht="12.75">
      <c r="A83" s="1">
        <v>81</v>
      </c>
      <c r="B83" s="9" t="s">
        <v>195</v>
      </c>
      <c r="C83" s="1" t="s">
        <v>196</v>
      </c>
      <c r="D83" s="10">
        <v>0.86</v>
      </c>
      <c r="E83" s="11">
        <v>37.65706872</v>
      </c>
      <c r="F83" s="11">
        <v>-80.235833333</v>
      </c>
      <c r="G83" s="10">
        <v>4.49</v>
      </c>
      <c r="H83" s="10">
        <v>374.4</v>
      </c>
      <c r="I83" s="10">
        <v>1294.6</v>
      </c>
      <c r="J83" s="10">
        <v>93.11</v>
      </c>
      <c r="K83" s="10">
        <v>1.94</v>
      </c>
      <c r="L83" s="10">
        <v>1.519785492394</v>
      </c>
      <c r="M83" s="10">
        <v>383.0821342042783</v>
      </c>
      <c r="N83" s="12">
        <v>1.4285986386</v>
      </c>
      <c r="O83" s="10">
        <v>2564.99</v>
      </c>
      <c r="P83" s="13">
        <v>37.655254</v>
      </c>
      <c r="Q83" s="13">
        <v>-80.221207</v>
      </c>
      <c r="R83" s="10">
        <v>2.93</v>
      </c>
      <c r="S83" s="10">
        <v>42.5</v>
      </c>
      <c r="T83" s="10">
        <v>21.32</v>
      </c>
      <c r="U83" s="10">
        <v>30.08125569222</v>
      </c>
      <c r="V83" s="10">
        <v>87.26</v>
      </c>
      <c r="W83" s="10">
        <v>7.59</v>
      </c>
      <c r="X83" s="10">
        <v>0</v>
      </c>
      <c r="Y83" s="10">
        <v>3.55</v>
      </c>
      <c r="Z83" s="10">
        <v>0</v>
      </c>
      <c r="AA83" s="10">
        <v>0</v>
      </c>
      <c r="AB83" s="10">
        <v>1.57</v>
      </c>
      <c r="AC83" s="10">
        <v>2</v>
      </c>
      <c r="AD83" s="10">
        <f t="shared" si="22"/>
        <v>0.5658693311023182</v>
      </c>
      <c r="AE83" s="10">
        <f t="shared" si="23"/>
        <v>2.6857534219665964</v>
      </c>
      <c r="AF83" s="10">
        <f t="shared" si="24"/>
        <v>0.6895176294519756</v>
      </c>
      <c r="AG83" s="10">
        <f t="shared" si="25"/>
        <v>2.1083164362437783</v>
      </c>
      <c r="AH83" s="10">
        <f t="shared" si="26"/>
        <v>3.690120356228168</v>
      </c>
      <c r="AI83" s="10">
        <f t="shared" si="27"/>
        <v>288.3296213808463</v>
      </c>
      <c r="AJ83" s="10">
        <f t="shared" si="28"/>
        <v>1.276495932951741</v>
      </c>
      <c r="AK83" s="12">
        <f t="shared" si="31"/>
        <v>1.6611612076744187</v>
      </c>
      <c r="AL83" s="12">
        <f t="shared" si="32"/>
        <v>0.6019885339123547</v>
      </c>
      <c r="AM83" s="12">
        <f t="shared" si="29"/>
        <v>0.09911874186116455</v>
      </c>
      <c r="AN83" s="12">
        <f t="shared" si="33"/>
        <v>2150.539299455302</v>
      </c>
      <c r="AO83" s="10">
        <f t="shared" si="30"/>
        <v>1.0231894610157006</v>
      </c>
      <c r="AQ83" s="10"/>
      <c r="AR83" s="11"/>
      <c r="AS83" s="11"/>
      <c r="AT83" s="10"/>
      <c r="AU83" s="10"/>
      <c r="AV83" s="10"/>
      <c r="AW83" s="10"/>
      <c r="AX83" s="10"/>
      <c r="AY83" s="10"/>
      <c r="AZ83" s="10"/>
      <c r="BA83" s="10"/>
      <c r="BB83" s="10"/>
      <c r="BC83" s="13"/>
      <c r="BD83" s="13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</row>
    <row r="84" spans="1:80" ht="12.75">
      <c r="A84" s="1">
        <v>82</v>
      </c>
      <c r="B84" s="9" t="s">
        <v>197</v>
      </c>
      <c r="C84" s="1" t="s">
        <v>198</v>
      </c>
      <c r="D84" s="10">
        <v>162</v>
      </c>
      <c r="E84" s="11">
        <v>37.80290223</v>
      </c>
      <c r="F84" s="11">
        <v>-80.046944444</v>
      </c>
      <c r="G84" s="10">
        <v>84.09</v>
      </c>
      <c r="H84" s="10">
        <v>602.26</v>
      </c>
      <c r="I84" s="10">
        <v>2520.3</v>
      </c>
      <c r="J84" s="10">
        <v>56.97</v>
      </c>
      <c r="K84" s="10">
        <v>31.93</v>
      </c>
      <c r="L84" s="10">
        <v>22.67567623773</v>
      </c>
      <c r="M84" s="10">
        <v>37.93760551328474</v>
      </c>
      <c r="N84" s="12">
        <v>257.1442158616</v>
      </c>
      <c r="O84" s="10">
        <v>2550.86</v>
      </c>
      <c r="P84" s="13">
        <v>37.750706</v>
      </c>
      <c r="Q84" s="13">
        <v>-80.18425</v>
      </c>
      <c r="R84" s="10">
        <v>2.88</v>
      </c>
      <c r="S84" s="10">
        <v>43.12</v>
      </c>
      <c r="T84" s="10">
        <v>20.65</v>
      </c>
      <c r="U84" s="10">
        <v>27.92094497239</v>
      </c>
      <c r="V84" s="10">
        <v>92.04</v>
      </c>
      <c r="W84" s="10">
        <v>3.61</v>
      </c>
      <c r="X84" s="10">
        <v>0.03</v>
      </c>
      <c r="Y84" s="10">
        <v>3.87</v>
      </c>
      <c r="Z84" s="10">
        <v>0</v>
      </c>
      <c r="AA84" s="10">
        <v>0.07</v>
      </c>
      <c r="AB84" s="10">
        <v>0.45</v>
      </c>
      <c r="AC84" s="10">
        <v>2.12</v>
      </c>
      <c r="AD84" s="10">
        <f t="shared" si="22"/>
        <v>7.144219131619485</v>
      </c>
      <c r="AE84" s="10">
        <f t="shared" si="23"/>
        <v>3.1739894619651414</v>
      </c>
      <c r="AF84" s="10">
        <f t="shared" si="24"/>
        <v>0.63427223861149</v>
      </c>
      <c r="AG84" s="10">
        <f t="shared" si="25"/>
        <v>2.491581727642636</v>
      </c>
      <c r="AH84" s="10">
        <f t="shared" si="26"/>
        <v>948.5207245564346</v>
      </c>
      <c r="AI84" s="10">
        <f t="shared" si="27"/>
        <v>29.97145915090974</v>
      </c>
      <c r="AJ84" s="10">
        <f t="shared" si="28"/>
        <v>1.408116770818581</v>
      </c>
      <c r="AK84" s="12">
        <f t="shared" si="31"/>
        <v>1.587309974454321</v>
      </c>
      <c r="AL84" s="12">
        <f t="shared" si="32"/>
        <v>0.6299966711566692</v>
      </c>
      <c r="AM84" s="12">
        <f t="shared" si="29"/>
        <v>5.183987675826519</v>
      </c>
      <c r="AN84" s="12">
        <f t="shared" si="33"/>
        <v>4000.497328617226</v>
      </c>
      <c r="AO84" s="10">
        <f t="shared" si="30"/>
        <v>0.06299207238283255</v>
      </c>
      <c r="AQ84" s="10"/>
      <c r="AR84" s="11"/>
      <c r="AS84" s="11"/>
      <c r="AT84" s="10"/>
      <c r="AU84" s="10"/>
      <c r="AV84" s="10"/>
      <c r="AW84" s="10"/>
      <c r="AX84" s="10"/>
      <c r="AY84" s="10"/>
      <c r="AZ84" s="10"/>
      <c r="BA84" s="10"/>
      <c r="BB84" s="10"/>
      <c r="BC84" s="13"/>
      <c r="BD84" s="13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</row>
    <row r="85" spans="1:80" ht="12.75">
      <c r="A85" s="1">
        <v>83</v>
      </c>
      <c r="B85" s="9" t="s">
        <v>199</v>
      </c>
      <c r="C85" s="1" t="s">
        <v>200</v>
      </c>
      <c r="D85" s="10">
        <v>153</v>
      </c>
      <c r="E85" s="11">
        <v>37.72901408</v>
      </c>
      <c r="F85" s="11">
        <v>-80.042222222</v>
      </c>
      <c r="G85" s="10">
        <v>86.67</v>
      </c>
      <c r="H85" s="10">
        <v>458.48</v>
      </c>
      <c r="I85" s="10">
        <v>2762.8</v>
      </c>
      <c r="J85" s="10">
        <v>36.61</v>
      </c>
      <c r="K85" s="10">
        <v>45.33</v>
      </c>
      <c r="L85" s="10">
        <v>31.57876497436</v>
      </c>
      <c r="M85" s="10">
        <v>25.55314820137331</v>
      </c>
      <c r="N85" s="12">
        <v>266.3951299458</v>
      </c>
      <c r="O85" s="10">
        <v>2646.03</v>
      </c>
      <c r="P85" s="13">
        <v>37.59856</v>
      </c>
      <c r="Q85" s="13">
        <v>-80.216232</v>
      </c>
      <c r="R85" s="10">
        <v>2.91</v>
      </c>
      <c r="S85" s="10">
        <v>44.86</v>
      </c>
      <c r="T85" s="10">
        <v>21.3</v>
      </c>
      <c r="U85" s="10">
        <v>29.92308158051</v>
      </c>
      <c r="V85" s="10">
        <v>91.01</v>
      </c>
      <c r="W85" s="10">
        <v>5.14</v>
      </c>
      <c r="X85" s="10">
        <v>0.03</v>
      </c>
      <c r="Y85" s="10">
        <v>3.36</v>
      </c>
      <c r="Z85" s="10">
        <v>0.01</v>
      </c>
      <c r="AA85" s="10">
        <v>0.09</v>
      </c>
      <c r="AB85" s="10">
        <v>0.43</v>
      </c>
      <c r="AC85" s="10">
        <v>1.89</v>
      </c>
      <c r="AD85" s="10">
        <f t="shared" si="22"/>
        <v>4.845027983970447</v>
      </c>
      <c r="AE85" s="10">
        <f t="shared" si="23"/>
        <v>6.517767302652718</v>
      </c>
      <c r="AF85" s="10">
        <f t="shared" si="24"/>
        <v>0.4426179453880667</v>
      </c>
      <c r="AG85" s="10">
        <f t="shared" si="25"/>
        <v>5.116447332582384</v>
      </c>
      <c r="AH85" s="10">
        <f t="shared" si="26"/>
        <v>950.0784701489015</v>
      </c>
      <c r="AI85" s="10">
        <f t="shared" si="27"/>
        <v>31.877235490942656</v>
      </c>
      <c r="AJ85" s="10">
        <f t="shared" si="28"/>
        <v>1.4354582909371265</v>
      </c>
      <c r="AK85" s="12">
        <f t="shared" si="31"/>
        <v>1.7411446401686277</v>
      </c>
      <c r="AL85" s="12">
        <f t="shared" si="32"/>
        <v>0.5743348237301821</v>
      </c>
      <c r="AM85" s="12">
        <f t="shared" si="29"/>
        <v>8.967337432907552</v>
      </c>
      <c r="AN85" s="12">
        <f t="shared" si="33"/>
        <v>4810.434411857885</v>
      </c>
      <c r="AO85" s="10">
        <f t="shared" si="30"/>
        <v>0.05573448831219096</v>
      </c>
      <c r="AQ85" s="10"/>
      <c r="AR85" s="11"/>
      <c r="AS85" s="11"/>
      <c r="AT85" s="10"/>
      <c r="AU85" s="10"/>
      <c r="AV85" s="10"/>
      <c r="AW85" s="10"/>
      <c r="AX85" s="10"/>
      <c r="AY85" s="10"/>
      <c r="AZ85" s="10"/>
      <c r="BA85" s="10"/>
      <c r="BB85" s="10"/>
      <c r="BC85" s="13"/>
      <c r="BD85" s="13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</row>
    <row r="86" spans="1:80" ht="12.75">
      <c r="A86" s="1">
        <v>84</v>
      </c>
      <c r="B86" s="9" t="s">
        <v>201</v>
      </c>
      <c r="C86" s="1" t="s">
        <v>202</v>
      </c>
      <c r="D86" s="10">
        <v>185</v>
      </c>
      <c r="E86" s="11">
        <v>38.809275</v>
      </c>
      <c r="F86" s="11">
        <v>-79.8817342</v>
      </c>
      <c r="G86" s="10">
        <v>87.677670375</v>
      </c>
      <c r="H86" s="10">
        <v>516.0256183448</v>
      </c>
      <c r="I86" s="10">
        <v>2797.1</v>
      </c>
      <c r="J86" s="10">
        <v>69.9767351150512</v>
      </c>
      <c r="K86" s="10">
        <v>40.10958445111</v>
      </c>
      <c r="L86" s="10">
        <v>29.24860737689</v>
      </c>
      <c r="M86" s="10">
        <v>23.339426404542507</v>
      </c>
      <c r="N86" s="12">
        <v>258.2725221519</v>
      </c>
      <c r="O86" s="10">
        <v>3338.258550751</v>
      </c>
      <c r="P86" s="13">
        <v>38.6359596</v>
      </c>
      <c r="Q86" s="13">
        <v>-79.9919968</v>
      </c>
      <c r="R86" s="10">
        <v>2.703094118</v>
      </c>
      <c r="S86" s="10">
        <v>57.09099109</v>
      </c>
      <c r="T86" s="10">
        <v>17.5382566034</v>
      </c>
      <c r="U86" s="10">
        <v>69.61594201724</v>
      </c>
      <c r="V86" s="10">
        <v>87.75</v>
      </c>
      <c r="W86" s="10">
        <v>4.36</v>
      </c>
      <c r="X86" s="10">
        <v>0.63</v>
      </c>
      <c r="Y86" s="10">
        <v>4.08</v>
      </c>
      <c r="Z86" s="10">
        <v>0.26</v>
      </c>
      <c r="AA86" s="10">
        <v>0.33</v>
      </c>
      <c r="AB86" s="10">
        <v>2.65</v>
      </c>
      <c r="AC86" s="10">
        <v>2.07</v>
      </c>
      <c r="AD86" s="10">
        <f t="shared" si="22"/>
        <v>6.325087468819892</v>
      </c>
      <c r="AE86" s="10">
        <f t="shared" si="23"/>
        <v>4.624221802634941</v>
      </c>
      <c r="AF86" s="10">
        <f t="shared" si="24"/>
        <v>0.5254835376201527</v>
      </c>
      <c r="AG86" s="10">
        <f t="shared" si="25"/>
        <v>3.630014115068429</v>
      </c>
      <c r="AH86" s="10">
        <f t="shared" si="26"/>
        <v>1056.8657667602242</v>
      </c>
      <c r="AI86" s="10">
        <f t="shared" si="27"/>
        <v>31.90207937821249</v>
      </c>
      <c r="AJ86" s="10">
        <f t="shared" si="28"/>
        <v>1.371333135088049</v>
      </c>
      <c r="AK86" s="12">
        <f t="shared" si="31"/>
        <v>1.3960676873075675</v>
      </c>
      <c r="AL86" s="12">
        <f t="shared" si="32"/>
        <v>0.7162976473788195</v>
      </c>
      <c r="AM86" s="12">
        <f t="shared" si="29"/>
        <v>8.302388911384707</v>
      </c>
      <c r="AN86" s="12">
        <f t="shared" si="33"/>
        <v>3904.940928167997</v>
      </c>
      <c r="AO86" s="10">
        <f t="shared" si="30"/>
        <v>0.04522920098309437</v>
      </c>
      <c r="AQ86" s="10"/>
      <c r="AR86" s="11"/>
      <c r="AS86" s="11"/>
      <c r="AT86" s="10"/>
      <c r="AU86" s="10"/>
      <c r="AV86" s="10"/>
      <c r="AW86" s="10"/>
      <c r="AX86" s="10"/>
      <c r="AY86" s="10"/>
      <c r="AZ86" s="10"/>
      <c r="BA86" s="10"/>
      <c r="BB86" s="10"/>
      <c r="BC86" s="13"/>
      <c r="BD86" s="13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</row>
    <row r="87" spans="1:80" ht="12.75">
      <c r="A87" s="1">
        <v>85</v>
      </c>
      <c r="B87" s="9" t="s">
        <v>203</v>
      </c>
      <c r="C87" s="1" t="s">
        <v>204</v>
      </c>
      <c r="D87" s="10">
        <v>271</v>
      </c>
      <c r="E87" s="11">
        <v>38.92371705</v>
      </c>
      <c r="F87" s="11">
        <v>-79.8789587</v>
      </c>
      <c r="G87" s="10">
        <v>112.084241562</v>
      </c>
      <c r="H87" s="10">
        <v>494.0951566568</v>
      </c>
      <c r="I87" s="10">
        <v>2841.6</v>
      </c>
      <c r="J87" s="10">
        <v>65.4953022003173</v>
      </c>
      <c r="K87" s="10">
        <v>53.49430616968</v>
      </c>
      <c r="L87" s="10">
        <v>36.79317977564</v>
      </c>
      <c r="M87" s="10">
        <v>15.65872275900174</v>
      </c>
      <c r="N87" s="12">
        <v>374.9617484179</v>
      </c>
      <c r="O87" s="10">
        <v>3315.292608499</v>
      </c>
      <c r="P87" s="13">
        <v>38.7047997</v>
      </c>
      <c r="Q87" s="13">
        <v>-79.9462585</v>
      </c>
      <c r="R87" s="10">
        <v>2.687582915</v>
      </c>
      <c r="S87" s="10">
        <v>55.44428182</v>
      </c>
      <c r="T87" s="10">
        <v>22.292000000599998</v>
      </c>
      <c r="U87" s="10">
        <v>69.92178750393</v>
      </c>
      <c r="V87" s="10">
        <v>84.92</v>
      </c>
      <c r="W87" s="10">
        <v>5.54</v>
      </c>
      <c r="X87" s="10">
        <v>0.58</v>
      </c>
      <c r="Y87" s="10">
        <v>5.57</v>
      </c>
      <c r="Z87" s="10">
        <v>0.22</v>
      </c>
      <c r="AA87" s="10">
        <v>0.47</v>
      </c>
      <c r="AB87" s="10">
        <v>2.75</v>
      </c>
      <c r="AC87" s="10">
        <v>2.7</v>
      </c>
      <c r="AD87" s="10">
        <f t="shared" si="22"/>
        <v>7.365495498147281</v>
      </c>
      <c r="AE87" s="10">
        <f t="shared" si="23"/>
        <v>4.995343461264075</v>
      </c>
      <c r="AF87" s="10">
        <f t="shared" si="24"/>
        <v>0.5055868462279655</v>
      </c>
      <c r="AG87" s="10">
        <f t="shared" si="25"/>
        <v>3.921344617092299</v>
      </c>
      <c r="AH87" s="10">
        <f t="shared" si="26"/>
        <v>1635.212383904785</v>
      </c>
      <c r="AI87" s="10">
        <f t="shared" si="27"/>
        <v>25.352359621652553</v>
      </c>
      <c r="AJ87" s="10">
        <f t="shared" si="28"/>
        <v>1.4539190821745032</v>
      </c>
      <c r="AK87" s="12">
        <f t="shared" si="31"/>
        <v>1.38362268788893</v>
      </c>
      <c r="AL87" s="12">
        <f t="shared" si="32"/>
        <v>0.7227403892355622</v>
      </c>
      <c r="AM87" s="12">
        <f t="shared" si="29"/>
        <v>13.51852758499783</v>
      </c>
      <c r="AN87" s="12">
        <f t="shared" si="33"/>
        <v>3931.7022299051832</v>
      </c>
      <c r="AO87" s="10">
        <f t="shared" si="30"/>
        <v>0.031691714739633316</v>
      </c>
      <c r="AQ87" s="10"/>
      <c r="AR87" s="11"/>
      <c r="AS87" s="11"/>
      <c r="AT87" s="10"/>
      <c r="AU87" s="10"/>
      <c r="AV87" s="10"/>
      <c r="AW87" s="10"/>
      <c r="AX87" s="10"/>
      <c r="AY87" s="10"/>
      <c r="AZ87" s="10"/>
      <c r="BA87" s="10"/>
      <c r="BB87" s="10"/>
      <c r="BC87" s="13"/>
      <c r="BD87" s="13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</row>
    <row r="88" spans="1:80" ht="12.75">
      <c r="A88" s="1">
        <v>86</v>
      </c>
      <c r="B88" s="9" t="s">
        <v>205</v>
      </c>
      <c r="C88" s="1" t="s">
        <v>206</v>
      </c>
      <c r="D88" s="10">
        <v>0.38</v>
      </c>
      <c r="E88" s="11">
        <v>38.97649435</v>
      </c>
      <c r="F88" s="11">
        <v>-79.8375689</v>
      </c>
      <c r="G88" s="10">
        <v>3.3</v>
      </c>
      <c r="H88" s="10">
        <v>264.09</v>
      </c>
      <c r="I88" s="10">
        <v>355.3</v>
      </c>
      <c r="J88" s="10">
        <v>11.03</v>
      </c>
      <c r="K88" s="10">
        <v>1.3</v>
      </c>
      <c r="L88" s="10">
        <v>1.147445122055</v>
      </c>
      <c r="M88" s="10">
        <v>87.36605667165828</v>
      </c>
      <c r="N88" s="12" t="s">
        <v>64</v>
      </c>
      <c r="O88" s="10">
        <v>2085.31</v>
      </c>
      <c r="P88" s="13">
        <v>38.978512</v>
      </c>
      <c r="Q88" s="13">
        <v>-79.828087</v>
      </c>
      <c r="R88" s="10">
        <v>2.58</v>
      </c>
      <c r="S88" s="10">
        <v>52.05</v>
      </c>
      <c r="T88" s="10">
        <v>19.06</v>
      </c>
      <c r="U88" s="10">
        <v>60.02669463534</v>
      </c>
      <c r="V88" s="10">
        <v>76.43</v>
      </c>
      <c r="W88" s="10">
        <v>15.95</v>
      </c>
      <c r="X88" s="10">
        <v>0</v>
      </c>
      <c r="Y88" s="10">
        <v>5.54</v>
      </c>
      <c r="Z88" s="10">
        <v>0</v>
      </c>
      <c r="AA88" s="10">
        <v>0</v>
      </c>
      <c r="AB88" s="10">
        <v>1.98</v>
      </c>
      <c r="AC88" s="10">
        <v>3</v>
      </c>
      <c r="AD88" s="10">
        <f t="shared" si="22"/>
        <v>0.331170521967486</v>
      </c>
      <c r="AE88" s="10">
        <f t="shared" si="23"/>
        <v>3.464816600336352</v>
      </c>
      <c r="AF88" s="10">
        <f t="shared" si="24"/>
        <v>0.6070693656250564</v>
      </c>
      <c r="AG88" s="10">
        <f t="shared" si="25"/>
        <v>2.7198810312640367</v>
      </c>
      <c r="AH88" s="10">
        <f t="shared" si="26"/>
        <v>1.8028130901871107</v>
      </c>
      <c r="AI88" s="10">
        <f t="shared" si="27"/>
        <v>107.66666666666667</v>
      </c>
      <c r="AJ88" s="10">
        <f t="shared" si="28"/>
        <v>1.1329517856782416</v>
      </c>
      <c r="AK88" s="12" t="s">
        <v>64</v>
      </c>
      <c r="AL88" s="12" t="s">
        <v>64</v>
      </c>
      <c r="AM88" s="12">
        <f t="shared" si="29"/>
        <v>0.1390823388580571</v>
      </c>
      <c r="AN88" s="12" t="s">
        <v>64</v>
      </c>
      <c r="AO88" s="10">
        <f t="shared" si="30"/>
        <v>0.33081925355620545</v>
      </c>
      <c r="AQ88" s="10"/>
      <c r="AR88" s="11"/>
      <c r="AS88" s="11"/>
      <c r="AT88" s="10"/>
      <c r="AU88" s="10"/>
      <c r="AV88" s="10"/>
      <c r="AW88" s="10"/>
      <c r="AX88" s="10"/>
      <c r="AY88" s="10"/>
      <c r="AZ88" s="10"/>
      <c r="BA88" s="10"/>
      <c r="BB88" s="10"/>
      <c r="BC88" s="13"/>
      <c r="BD88" s="13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</row>
    <row r="89" spans="1:80" ht="12.75">
      <c r="A89" s="1">
        <v>87</v>
      </c>
      <c r="B89" s="9" t="s">
        <v>207</v>
      </c>
      <c r="C89" s="1" t="s">
        <v>208</v>
      </c>
      <c r="D89" s="10">
        <v>406</v>
      </c>
      <c r="E89" s="11">
        <v>39.0292694</v>
      </c>
      <c r="F89" s="11">
        <v>-79.93590799</v>
      </c>
      <c r="G89" s="10">
        <v>178.166549376</v>
      </c>
      <c r="H89" s="10">
        <v>454.6189301501</v>
      </c>
      <c r="I89" s="10">
        <v>3044.6</v>
      </c>
      <c r="J89" s="10">
        <v>74.4651222229003</v>
      </c>
      <c r="K89" s="10">
        <v>70.41151717766</v>
      </c>
      <c r="L89" s="10">
        <v>49.13738771869</v>
      </c>
      <c r="M89" s="10">
        <v>11.700737558760341</v>
      </c>
      <c r="N89" s="12">
        <v>604.5988344384</v>
      </c>
      <c r="O89" s="10">
        <v>3210.30194</v>
      </c>
      <c r="P89" s="13">
        <v>38.7957077</v>
      </c>
      <c r="Q89" s="13">
        <v>-79.9322891</v>
      </c>
      <c r="R89" s="10">
        <v>2.687582915</v>
      </c>
      <c r="S89" s="10">
        <v>54.79578296</v>
      </c>
      <c r="T89" s="10">
        <v>21.2427692312</v>
      </c>
      <c r="U89" s="10">
        <v>66.9738139507</v>
      </c>
      <c r="V89" s="10">
        <v>83.46</v>
      </c>
      <c r="W89" s="10">
        <v>5.99</v>
      </c>
      <c r="X89" s="10">
        <v>0.77</v>
      </c>
      <c r="Y89" s="10">
        <v>6.08</v>
      </c>
      <c r="Z89" s="10">
        <v>0.19</v>
      </c>
      <c r="AA89" s="10">
        <v>0.55</v>
      </c>
      <c r="AB89" s="10">
        <v>3.02</v>
      </c>
      <c r="AC89" s="10">
        <v>2.86</v>
      </c>
      <c r="AD89" s="10">
        <f t="shared" si="22"/>
        <v>8.262547498950031</v>
      </c>
      <c r="AE89" s="10">
        <f t="shared" si="23"/>
        <v>5.947002147332184</v>
      </c>
      <c r="AF89" s="10">
        <f t="shared" si="24"/>
        <v>0.4633715823134561</v>
      </c>
      <c r="AG89" s="10">
        <f t="shared" si="25"/>
        <v>4.668396685655765</v>
      </c>
      <c r="AH89" s="10">
        <f t="shared" si="26"/>
        <v>3181.5162832848255</v>
      </c>
      <c r="AI89" s="10">
        <f t="shared" si="27"/>
        <v>17.088505169254425</v>
      </c>
      <c r="AJ89" s="10">
        <f t="shared" si="28"/>
        <v>1.432951983136827</v>
      </c>
      <c r="AK89" s="12">
        <f aca="true" t="shared" si="34" ref="AK89:AK115">N89/D89</f>
        <v>1.4891596907349753</v>
      </c>
      <c r="AL89" s="12">
        <f aca="true" t="shared" si="35" ref="AL89:AL115">1/AK89</f>
        <v>0.6715196538166096</v>
      </c>
      <c r="AM89" s="12">
        <f t="shared" si="29"/>
        <v>20.58434646383259</v>
      </c>
      <c r="AN89" s="12">
        <f aca="true" t="shared" si="36" ref="AN89:AN115">AK89*I89</f>
        <v>4533.895594411706</v>
      </c>
      <c r="AO89" s="10">
        <f t="shared" si="30"/>
        <v>0.02573746226294877</v>
      </c>
      <c r="AQ89" s="10"/>
      <c r="AR89" s="11"/>
      <c r="AS89" s="11"/>
      <c r="AT89" s="10"/>
      <c r="AU89" s="10"/>
      <c r="AV89" s="10"/>
      <c r="AW89" s="10"/>
      <c r="AX89" s="10"/>
      <c r="AY89" s="10"/>
      <c r="AZ89" s="10"/>
      <c r="BA89" s="10"/>
      <c r="BB89" s="10"/>
      <c r="BC89" s="13"/>
      <c r="BD89" s="13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</row>
    <row r="90" spans="1:80" ht="12.75">
      <c r="A90" s="1">
        <v>88</v>
      </c>
      <c r="B90" s="9" t="s">
        <v>209</v>
      </c>
      <c r="C90" s="1" t="s">
        <v>210</v>
      </c>
      <c r="D90" s="10">
        <v>122</v>
      </c>
      <c r="E90" s="11">
        <v>38.93899108</v>
      </c>
      <c r="F90" s="11">
        <v>-80.0900785</v>
      </c>
      <c r="G90" s="10">
        <v>68.66</v>
      </c>
      <c r="H90" s="10">
        <v>416.41</v>
      </c>
      <c r="I90" s="10">
        <v>2027.9</v>
      </c>
      <c r="J90" s="10">
        <v>97.39</v>
      </c>
      <c r="K90" s="10">
        <v>29.89</v>
      </c>
      <c r="L90" s="10">
        <v>21.66600677776</v>
      </c>
      <c r="M90" s="10">
        <v>57.81784427915714</v>
      </c>
      <c r="N90" s="12">
        <v>196.1153003486</v>
      </c>
      <c r="O90" s="10">
        <v>2837.93</v>
      </c>
      <c r="P90" s="13">
        <v>38.809135</v>
      </c>
      <c r="Q90" s="13">
        <v>-80.067688</v>
      </c>
      <c r="R90" s="10">
        <v>2.68</v>
      </c>
      <c r="S90" s="10">
        <v>59.54</v>
      </c>
      <c r="T90" s="10">
        <v>17.78</v>
      </c>
      <c r="U90" s="10">
        <v>68.78570976429</v>
      </c>
      <c r="V90" s="10">
        <v>93.23</v>
      </c>
      <c r="W90" s="10">
        <v>0.88</v>
      </c>
      <c r="X90" s="10">
        <v>1.21</v>
      </c>
      <c r="Y90" s="10">
        <v>3.24</v>
      </c>
      <c r="Z90" s="10">
        <v>0.07</v>
      </c>
      <c r="AA90" s="10">
        <v>0.05</v>
      </c>
      <c r="AB90" s="10">
        <v>1.4</v>
      </c>
      <c r="AC90" s="10">
        <v>1.64</v>
      </c>
      <c r="AD90" s="10">
        <f t="shared" si="22"/>
        <v>5.6309407290148235</v>
      </c>
      <c r="AE90" s="10">
        <f t="shared" si="23"/>
        <v>3.8476708991306743</v>
      </c>
      <c r="AF90" s="10">
        <f t="shared" si="24"/>
        <v>0.576075604399493</v>
      </c>
      <c r="AG90" s="10">
        <f t="shared" si="25"/>
        <v>3.0204216558175796</v>
      </c>
      <c r="AH90" s="10">
        <f t="shared" si="26"/>
        <v>672.0919274002026</v>
      </c>
      <c r="AI90" s="10">
        <f t="shared" si="27"/>
        <v>29.535391785610255</v>
      </c>
      <c r="AJ90" s="10">
        <f t="shared" si="28"/>
        <v>1.3795804786086319</v>
      </c>
      <c r="AK90" s="12">
        <f t="shared" si="34"/>
        <v>1.6075024618737703</v>
      </c>
      <c r="AL90" s="12">
        <f t="shared" si="35"/>
        <v>0.6220830286221517</v>
      </c>
      <c r="AM90" s="12">
        <f t="shared" si="29"/>
        <v>3.930926898087134</v>
      </c>
      <c r="AN90" s="12">
        <f t="shared" si="36"/>
        <v>3259.854242433819</v>
      </c>
      <c r="AO90" s="10">
        <f t="shared" si="30"/>
        <v>0.13884835685780153</v>
      </c>
      <c r="AQ90" s="10"/>
      <c r="AR90" s="11"/>
      <c r="AS90" s="11"/>
      <c r="AT90" s="10"/>
      <c r="AU90" s="10"/>
      <c r="AV90" s="10"/>
      <c r="AW90" s="10"/>
      <c r="AX90" s="10"/>
      <c r="AY90" s="10"/>
      <c r="AZ90" s="10"/>
      <c r="BA90" s="10"/>
      <c r="BB90" s="10"/>
      <c r="BC90" s="13"/>
      <c r="BD90" s="13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</row>
    <row r="91" spans="1:80" ht="12.75">
      <c r="A91" s="1">
        <v>89</v>
      </c>
      <c r="B91" s="9" t="s">
        <v>211</v>
      </c>
      <c r="C91" s="1" t="s">
        <v>212</v>
      </c>
      <c r="D91" s="10">
        <v>148</v>
      </c>
      <c r="E91" s="11">
        <v>39.03954454</v>
      </c>
      <c r="F91" s="11">
        <v>-80.0681352</v>
      </c>
      <c r="G91" s="10">
        <v>90.155955312</v>
      </c>
      <c r="H91" s="10">
        <v>402.8009010056</v>
      </c>
      <c r="I91" s="10">
        <v>2174.7</v>
      </c>
      <c r="J91" s="10">
        <v>90.5200910568237</v>
      </c>
      <c r="K91" s="10">
        <v>41.90950547307</v>
      </c>
      <c r="L91" s="10">
        <v>29.30561548675</v>
      </c>
      <c r="M91" s="10">
        <v>24.486322354605267</v>
      </c>
      <c r="N91" s="12">
        <v>232.6066555977</v>
      </c>
      <c r="O91" s="10">
        <v>2764.1077</v>
      </c>
      <c r="P91" s="13">
        <v>38.8390503</v>
      </c>
      <c r="Q91" s="13">
        <v>-80.0656967</v>
      </c>
      <c r="R91" s="10">
        <v>2.6703636360000003</v>
      </c>
      <c r="S91" s="10">
        <v>58.48021629</v>
      </c>
      <c r="T91" s="10">
        <v>16.0864921472</v>
      </c>
      <c r="U91" s="10">
        <v>67.27575873281</v>
      </c>
      <c r="V91" s="10">
        <v>91.82</v>
      </c>
      <c r="W91" s="10">
        <v>1.43</v>
      </c>
      <c r="X91" s="10">
        <v>1.13</v>
      </c>
      <c r="Y91" s="10">
        <v>3.53</v>
      </c>
      <c r="Z91" s="10">
        <v>0.06</v>
      </c>
      <c r="AA91" s="10">
        <v>0.21</v>
      </c>
      <c r="AB91" s="10">
        <v>1.89</v>
      </c>
      <c r="AC91" s="10">
        <v>1.74</v>
      </c>
      <c r="AD91" s="10">
        <f t="shared" si="22"/>
        <v>5.050226638881394</v>
      </c>
      <c r="AE91" s="10">
        <f t="shared" si="23"/>
        <v>5.802831750386767</v>
      </c>
      <c r="AF91" s="10">
        <f t="shared" si="24"/>
        <v>0.46909246197847126</v>
      </c>
      <c r="AG91" s="10">
        <f t="shared" si="25"/>
        <v>4.555222924053613</v>
      </c>
      <c r="AH91" s="10">
        <f t="shared" si="26"/>
        <v>972.0089010529983</v>
      </c>
      <c r="AI91" s="10">
        <f t="shared" si="27"/>
        <v>24.12153465041861</v>
      </c>
      <c r="AJ91" s="10">
        <f t="shared" si="28"/>
        <v>1.4300844659624576</v>
      </c>
      <c r="AK91" s="12">
        <f t="shared" si="34"/>
        <v>1.5716665918763515</v>
      </c>
      <c r="AL91" s="12">
        <f t="shared" si="35"/>
        <v>0.6362672625153526</v>
      </c>
      <c r="AM91" s="12">
        <f t="shared" si="29"/>
        <v>8.469363149890214</v>
      </c>
      <c r="AN91" s="12">
        <f t="shared" si="36"/>
        <v>3417.9033373535012</v>
      </c>
      <c r="AO91" s="10">
        <f t="shared" si="30"/>
        <v>0.06079013798994666</v>
      </c>
      <c r="AQ91" s="10"/>
      <c r="AR91" s="11"/>
      <c r="AS91" s="11"/>
      <c r="AT91" s="10"/>
      <c r="AU91" s="10"/>
      <c r="AV91" s="10"/>
      <c r="AW91" s="10"/>
      <c r="AX91" s="10"/>
      <c r="AY91" s="10"/>
      <c r="AZ91" s="10"/>
      <c r="BA91" s="10"/>
      <c r="BB91" s="10"/>
      <c r="BC91" s="13"/>
      <c r="BD91" s="13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</row>
    <row r="92" spans="1:80" ht="12.75">
      <c r="A92" s="1">
        <v>90</v>
      </c>
      <c r="B92" s="9" t="s">
        <v>213</v>
      </c>
      <c r="C92" s="1" t="s">
        <v>214</v>
      </c>
      <c r="D92" s="10">
        <v>2.33</v>
      </c>
      <c r="E92" s="11">
        <v>39.00481985</v>
      </c>
      <c r="F92" s="11">
        <v>-80.2561951</v>
      </c>
      <c r="G92" s="10">
        <v>7.68</v>
      </c>
      <c r="H92" s="10">
        <v>409.14</v>
      </c>
      <c r="I92" s="10">
        <v>400.7</v>
      </c>
      <c r="J92" s="10">
        <v>123.19</v>
      </c>
      <c r="K92" s="10">
        <v>2.95</v>
      </c>
      <c r="L92" s="10">
        <v>2.615058214233</v>
      </c>
      <c r="M92" s="10">
        <v>33.507311515777445</v>
      </c>
      <c r="N92" s="12">
        <v>3.582099797485</v>
      </c>
      <c r="O92" s="10">
        <v>1603.2</v>
      </c>
      <c r="P92" s="13">
        <v>39.02142</v>
      </c>
      <c r="Q92" s="13">
        <v>-80.259872</v>
      </c>
      <c r="R92" s="10">
        <v>2.59</v>
      </c>
      <c r="S92" s="10">
        <v>51.32</v>
      </c>
      <c r="T92" s="10">
        <v>21.15</v>
      </c>
      <c r="U92" s="10">
        <v>60.03264117264</v>
      </c>
      <c r="V92" s="10">
        <v>82.82</v>
      </c>
      <c r="W92" s="10">
        <v>4.24</v>
      </c>
      <c r="X92" s="10">
        <v>0.78</v>
      </c>
      <c r="Y92" s="10">
        <v>8.08</v>
      </c>
      <c r="Z92" s="10">
        <v>0</v>
      </c>
      <c r="AA92" s="10">
        <v>0.12</v>
      </c>
      <c r="AB92" s="10">
        <v>4.08</v>
      </c>
      <c r="AC92" s="10">
        <v>4.12</v>
      </c>
      <c r="AD92" s="10">
        <f t="shared" si="22"/>
        <v>0.8909935493284581</v>
      </c>
      <c r="AE92" s="10">
        <f t="shared" si="23"/>
        <v>2.934991186192055</v>
      </c>
      <c r="AF92" s="10">
        <f t="shared" si="24"/>
        <v>0.6595914884997847</v>
      </c>
      <c r="AG92" s="10">
        <f t="shared" si="25"/>
        <v>2.3039680811607632</v>
      </c>
      <c r="AH92" s="10">
        <f t="shared" si="26"/>
        <v>10.389248760909712</v>
      </c>
      <c r="AI92" s="10">
        <f t="shared" si="27"/>
        <v>52.174479166666664</v>
      </c>
      <c r="AJ92" s="10">
        <f t="shared" si="28"/>
        <v>1.1280819615961164</v>
      </c>
      <c r="AK92" s="12">
        <f t="shared" si="34"/>
        <v>1.5373818873326182</v>
      </c>
      <c r="AL92" s="12">
        <f t="shared" si="35"/>
        <v>0.6504564729424618</v>
      </c>
      <c r="AM92" s="12">
        <f t="shared" si="29"/>
        <v>0.5096267600361795</v>
      </c>
      <c r="AN92" s="12">
        <f t="shared" si="36"/>
        <v>616.0289222541801</v>
      </c>
      <c r="AO92" s="10">
        <f t="shared" si="30"/>
        <v>0.08189693385094943</v>
      </c>
      <c r="AQ92" s="10"/>
      <c r="AR92" s="11"/>
      <c r="AS92" s="11"/>
      <c r="AT92" s="10"/>
      <c r="AU92" s="10"/>
      <c r="AV92" s="10"/>
      <c r="AW92" s="10"/>
      <c r="AX92" s="10"/>
      <c r="AY92" s="10"/>
      <c r="AZ92" s="10"/>
      <c r="BA92" s="10"/>
      <c r="BB92" s="10"/>
      <c r="BC92" s="13"/>
      <c r="BD92" s="13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</row>
    <row r="93" spans="1:80" ht="12.75">
      <c r="A93" s="1">
        <v>91</v>
      </c>
      <c r="B93" s="9" t="s">
        <v>215</v>
      </c>
      <c r="C93" s="1" t="s">
        <v>216</v>
      </c>
      <c r="D93" s="10">
        <v>14.3</v>
      </c>
      <c r="E93" s="11">
        <v>38.96398938</v>
      </c>
      <c r="F93" s="11">
        <v>-80.1525806</v>
      </c>
      <c r="G93" s="10">
        <v>24.7576617342</v>
      </c>
      <c r="H93" s="10">
        <v>386.5733066006</v>
      </c>
      <c r="I93" s="10">
        <v>675.4</v>
      </c>
      <c r="J93" s="10">
        <v>97.1998443603515</v>
      </c>
      <c r="K93" s="10">
        <v>6.989785665009</v>
      </c>
      <c r="L93" s="10">
        <v>5.445265272428</v>
      </c>
      <c r="M93" s="10">
        <v>36.60967896755798</v>
      </c>
      <c r="N93" s="12">
        <v>25.07175229321</v>
      </c>
      <c r="O93" s="10">
        <v>1876.64048</v>
      </c>
      <c r="P93" s="13">
        <v>38.935112</v>
      </c>
      <c r="Q93" s="13">
        <v>-80.1489716</v>
      </c>
      <c r="R93" s="10">
        <v>2.623285714</v>
      </c>
      <c r="S93" s="10">
        <v>53.81271925</v>
      </c>
      <c r="T93" s="10">
        <v>21.655516128800002</v>
      </c>
      <c r="U93" s="10">
        <v>60.11995121784</v>
      </c>
      <c r="V93" s="10">
        <v>78.16</v>
      </c>
      <c r="W93" s="10">
        <v>7.24</v>
      </c>
      <c r="X93" s="10">
        <v>1.12</v>
      </c>
      <c r="Y93" s="10">
        <v>8.65</v>
      </c>
      <c r="Z93" s="10">
        <v>0.01</v>
      </c>
      <c r="AA93" s="10">
        <v>0.14</v>
      </c>
      <c r="AB93" s="10">
        <v>4.74</v>
      </c>
      <c r="AC93" s="10">
        <v>3.29</v>
      </c>
      <c r="AD93" s="10">
        <f t="shared" si="22"/>
        <v>2.6261346848256935</v>
      </c>
      <c r="AE93" s="10">
        <f t="shared" si="23"/>
        <v>2.0734904816161106</v>
      </c>
      <c r="AF93" s="10">
        <f t="shared" si="24"/>
        <v>0.7847429458222457</v>
      </c>
      <c r="AG93" s="10">
        <f t="shared" si="25"/>
        <v>1.6276900280686468</v>
      </c>
      <c r="AH93" s="10">
        <f t="shared" si="26"/>
        <v>82.97029002893736</v>
      </c>
      <c r="AI93" s="10">
        <f t="shared" si="27"/>
        <v>27.28044381780242</v>
      </c>
      <c r="AJ93" s="10">
        <f t="shared" si="28"/>
        <v>1.2836446555508785</v>
      </c>
      <c r="AK93" s="12">
        <f t="shared" si="34"/>
        <v>1.7532693911335664</v>
      </c>
      <c r="AL93" s="12">
        <f t="shared" si="35"/>
        <v>0.570363005854711</v>
      </c>
      <c r="AM93" s="12">
        <f t="shared" si="29"/>
        <v>1.1552231902658607</v>
      </c>
      <c r="AN93" s="12">
        <f t="shared" si="36"/>
        <v>1184.1581467716107</v>
      </c>
      <c r="AO93" s="10">
        <f t="shared" si="30"/>
        <v>0.09470307013562732</v>
      </c>
      <c r="AQ93" s="10"/>
      <c r="AR93" s="11"/>
      <c r="AS93" s="11"/>
      <c r="AT93" s="10"/>
      <c r="AU93" s="10"/>
      <c r="AV93" s="10"/>
      <c r="AW93" s="10"/>
      <c r="AX93" s="10"/>
      <c r="AY93" s="10"/>
      <c r="AZ93" s="10"/>
      <c r="BA93" s="10"/>
      <c r="BB93" s="10"/>
      <c r="BC93" s="13"/>
      <c r="BD93" s="13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</row>
    <row r="94" spans="1:80" ht="12.75">
      <c r="A94" s="1">
        <v>92</v>
      </c>
      <c r="B94" s="9" t="s">
        <v>217</v>
      </c>
      <c r="C94" s="1" t="s">
        <v>218</v>
      </c>
      <c r="D94" s="10">
        <v>277</v>
      </c>
      <c r="E94" s="11">
        <v>39.05121</v>
      </c>
      <c r="F94" s="11">
        <v>-80.1145254</v>
      </c>
      <c r="G94" s="10">
        <v>162.911180124</v>
      </c>
      <c r="H94" s="10">
        <v>386.2679978549</v>
      </c>
      <c r="I94" s="10">
        <v>2547.9</v>
      </c>
      <c r="J94" s="10">
        <v>92.9599561691284</v>
      </c>
      <c r="K94" s="10">
        <v>54.78395618401</v>
      </c>
      <c r="L94" s="10">
        <v>37.29753981292</v>
      </c>
      <c r="M94" s="10">
        <v>21.995309503879515</v>
      </c>
      <c r="N94" s="12">
        <v>444.1228189872</v>
      </c>
      <c r="O94" s="10">
        <v>2637.842047245</v>
      </c>
      <c r="P94" s="13">
        <v>38.8570099</v>
      </c>
      <c r="Q94" s="13">
        <v>-80.2078552</v>
      </c>
      <c r="R94" s="10">
        <v>2.705251064</v>
      </c>
      <c r="S94" s="10">
        <v>57.70453506</v>
      </c>
      <c r="T94" s="10">
        <v>19.539465116000002</v>
      </c>
      <c r="U94" s="10">
        <v>63.7509791662</v>
      </c>
      <c r="V94" s="10">
        <v>79.55</v>
      </c>
      <c r="W94" s="10">
        <v>7.6</v>
      </c>
      <c r="X94" s="10">
        <v>1.09</v>
      </c>
      <c r="Y94" s="10">
        <v>7.76</v>
      </c>
      <c r="Z94" s="10">
        <v>0.03</v>
      </c>
      <c r="AA94" s="10">
        <v>0.38</v>
      </c>
      <c r="AB94" s="10">
        <v>3.66</v>
      </c>
      <c r="AC94" s="10">
        <v>3.39</v>
      </c>
      <c r="AD94" s="10">
        <f t="shared" si="22"/>
        <v>7.4267633036762986</v>
      </c>
      <c r="AE94" s="10">
        <f t="shared" si="23"/>
        <v>5.022045040059034</v>
      </c>
      <c r="AF94" s="10">
        <f t="shared" si="24"/>
        <v>0.5042409842163521</v>
      </c>
      <c r="AG94" s="10">
        <f t="shared" si="25"/>
        <v>3.9423053564463415</v>
      </c>
      <c r="AH94" s="10">
        <f t="shared" si="26"/>
        <v>2402.900229345442</v>
      </c>
      <c r="AI94" s="10">
        <f t="shared" si="27"/>
        <v>15.639810589185245</v>
      </c>
      <c r="AJ94" s="10">
        <f t="shared" si="28"/>
        <v>1.4688356513271323</v>
      </c>
      <c r="AK94" s="12">
        <f t="shared" si="34"/>
        <v>1.6033314764880866</v>
      </c>
      <c r="AL94" s="12">
        <f t="shared" si="35"/>
        <v>0.6237013460188439</v>
      </c>
      <c r="AM94" s="12">
        <f t="shared" si="29"/>
        <v>11.681224013603392</v>
      </c>
      <c r="AN94" s="12">
        <f t="shared" si="36"/>
        <v>4085.128268943996</v>
      </c>
      <c r="AO94" s="10">
        <f t="shared" si="30"/>
        <v>0.05694313177904519</v>
      </c>
      <c r="AQ94" s="10"/>
      <c r="AR94" s="11"/>
      <c r="AS94" s="11"/>
      <c r="AT94" s="15"/>
      <c r="AU94" s="15"/>
      <c r="AV94" s="15"/>
      <c r="AW94" s="15"/>
      <c r="AX94" s="10"/>
      <c r="AY94" s="10"/>
      <c r="AZ94" s="10"/>
      <c r="BA94" s="10"/>
      <c r="BB94" s="10"/>
      <c r="BC94" s="13"/>
      <c r="BD94" s="13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</row>
    <row r="95" spans="1:80" ht="12.75">
      <c r="A95" s="1">
        <v>93</v>
      </c>
      <c r="B95" s="9" t="s">
        <v>219</v>
      </c>
      <c r="C95" s="1" t="s">
        <v>220</v>
      </c>
      <c r="D95" s="10">
        <v>914</v>
      </c>
      <c r="E95" s="11">
        <v>39.15037545</v>
      </c>
      <c r="F95" s="11">
        <v>-80.038691</v>
      </c>
      <c r="G95" s="10">
        <v>220.007627874</v>
      </c>
      <c r="H95" s="10">
        <v>415.2640426058</v>
      </c>
      <c r="I95" s="10">
        <v>3457.2</v>
      </c>
      <c r="J95" s="10">
        <v>87.5134534835815</v>
      </c>
      <c r="K95" s="10">
        <v>87.72062963436</v>
      </c>
      <c r="L95" s="10">
        <v>59.59318541363</v>
      </c>
      <c r="M95" s="10">
        <v>13.727347751769083</v>
      </c>
      <c r="N95" s="12">
        <v>1375.274975228</v>
      </c>
      <c r="O95" s="10">
        <v>3006.892972751</v>
      </c>
      <c r="P95" s="13">
        <v>38.8431854</v>
      </c>
      <c r="Q95" s="13">
        <v>-80.0466385</v>
      </c>
      <c r="R95" s="10">
        <v>2.703186047</v>
      </c>
      <c r="S95" s="10">
        <v>56.10534558</v>
      </c>
      <c r="T95" s="10">
        <v>22.684317242</v>
      </c>
      <c r="U95" s="10">
        <v>65.55789330647</v>
      </c>
      <c r="V95" s="10">
        <v>82.87</v>
      </c>
      <c r="W95" s="10">
        <v>6.22</v>
      </c>
      <c r="X95" s="10">
        <v>0.93</v>
      </c>
      <c r="Y95" s="10">
        <v>6.19</v>
      </c>
      <c r="Z95" s="10">
        <v>0.11</v>
      </c>
      <c r="AA95" s="10">
        <v>0.54</v>
      </c>
      <c r="AB95" s="10">
        <v>3.21</v>
      </c>
      <c r="AC95" s="10">
        <v>2.85</v>
      </c>
      <c r="AD95" s="10">
        <f t="shared" si="22"/>
        <v>15.337324119461353</v>
      </c>
      <c r="AE95" s="10">
        <f t="shared" si="23"/>
        <v>3.885500818099873</v>
      </c>
      <c r="AF95" s="10">
        <f t="shared" si="24"/>
        <v>0.5732643582916177</v>
      </c>
      <c r="AG95" s="10">
        <f t="shared" si="25"/>
        <v>3.0501181422084005</v>
      </c>
      <c r="AH95" s="10">
        <f t="shared" si="26"/>
        <v>5894.61983285683</v>
      </c>
      <c r="AI95" s="10">
        <f t="shared" si="27"/>
        <v>15.714000616287558</v>
      </c>
      <c r="AJ95" s="10">
        <f t="shared" si="28"/>
        <v>1.4719909503997877</v>
      </c>
      <c r="AK95" s="12">
        <f t="shared" si="34"/>
        <v>1.504677215785558</v>
      </c>
      <c r="AL95" s="12">
        <f t="shared" si="35"/>
        <v>0.6645943658274394</v>
      </c>
      <c r="AM95" s="12">
        <f t="shared" si="29"/>
        <v>23.676004966955183</v>
      </c>
      <c r="AN95" s="12">
        <f t="shared" si="36"/>
        <v>5201.97007041383</v>
      </c>
      <c r="AO95" s="10">
        <f t="shared" si="30"/>
        <v>0.03305691401940167</v>
      </c>
      <c r="AQ95" s="10"/>
      <c r="AR95" s="11"/>
      <c r="AS95" s="11"/>
      <c r="AT95" s="10"/>
      <c r="AU95" s="10"/>
      <c r="AV95" s="10"/>
      <c r="AW95" s="10"/>
      <c r="AX95" s="10"/>
      <c r="AY95" s="10"/>
      <c r="AZ95" s="10"/>
      <c r="BA95" s="10"/>
      <c r="BB95" s="10"/>
      <c r="BC95" s="13"/>
      <c r="BD95" s="13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</row>
    <row r="96" spans="1:80" ht="12.75">
      <c r="A96" s="1">
        <v>94</v>
      </c>
      <c r="B96" s="9" t="s">
        <v>221</v>
      </c>
      <c r="C96" s="1" t="s">
        <v>222</v>
      </c>
      <c r="D96" s="10">
        <v>0.6</v>
      </c>
      <c r="E96" s="11">
        <v>39.12482138</v>
      </c>
      <c r="F96" s="11">
        <v>-79.9970229</v>
      </c>
      <c r="G96" s="10">
        <v>3.77</v>
      </c>
      <c r="H96" s="10">
        <v>313.37</v>
      </c>
      <c r="I96" s="10">
        <v>309.7</v>
      </c>
      <c r="J96" s="10">
        <v>148.25</v>
      </c>
      <c r="K96" s="10">
        <v>1.15</v>
      </c>
      <c r="L96" s="10">
        <v>0.9851292382046</v>
      </c>
      <c r="M96" s="10">
        <v>80.64413027342617</v>
      </c>
      <c r="N96" s="12">
        <v>0.6979688748597</v>
      </c>
      <c r="O96" s="10">
        <v>1815.91</v>
      </c>
      <c r="P96" s="13">
        <v>39.1199</v>
      </c>
      <c r="Q96" s="13">
        <v>-80.000191</v>
      </c>
      <c r="R96" s="10">
        <v>2.59</v>
      </c>
      <c r="S96" s="10">
        <v>52.76</v>
      </c>
      <c r="T96" s="10">
        <v>19.92</v>
      </c>
      <c r="U96" s="10">
        <v>60.27143467818</v>
      </c>
      <c r="V96" s="10">
        <v>45.4</v>
      </c>
      <c r="W96" s="10">
        <v>25.91</v>
      </c>
      <c r="X96" s="10">
        <v>0.5</v>
      </c>
      <c r="Y96" s="10">
        <v>20.26</v>
      </c>
      <c r="Z96" s="10">
        <v>0</v>
      </c>
      <c r="AA96" s="10">
        <v>0</v>
      </c>
      <c r="AB96" s="10">
        <v>8.14</v>
      </c>
      <c r="AC96" s="10">
        <v>7.43</v>
      </c>
      <c r="AD96" s="10">
        <f t="shared" si="22"/>
        <v>0.609057143703806</v>
      </c>
      <c r="AE96" s="10">
        <f t="shared" si="23"/>
        <v>1.6174660266092924</v>
      </c>
      <c r="AF96" s="10">
        <f t="shared" si="24"/>
        <v>0.8885070123774842</v>
      </c>
      <c r="AG96" s="10">
        <f t="shared" si="25"/>
        <v>1.2697108308882945</v>
      </c>
      <c r="AH96" s="10">
        <f t="shared" si="26"/>
        <v>2.5879861036054654</v>
      </c>
      <c r="AI96" s="10">
        <f t="shared" si="27"/>
        <v>82.14854111405835</v>
      </c>
      <c r="AJ96" s="10">
        <f t="shared" si="28"/>
        <v>1.1673595254322948</v>
      </c>
      <c r="AK96" s="12">
        <f t="shared" si="34"/>
        <v>1.1632814580995001</v>
      </c>
      <c r="AL96" s="12">
        <f t="shared" si="35"/>
        <v>0.8596371867163948</v>
      </c>
      <c r="AM96" s="12">
        <f t="shared" si="29"/>
        <v>0.128059398942412</v>
      </c>
      <c r="AN96" s="12">
        <f t="shared" si="36"/>
        <v>360.2682675734152</v>
      </c>
      <c r="AO96" s="10">
        <f t="shared" si="30"/>
        <v>0.25734476903796205</v>
      </c>
      <c r="AQ96" s="10"/>
      <c r="AR96" s="11"/>
      <c r="AS96" s="11"/>
      <c r="AT96" s="10"/>
      <c r="AU96" s="10"/>
      <c r="AV96" s="10"/>
      <c r="AW96" s="10"/>
      <c r="AX96" s="10"/>
      <c r="AY96" s="10"/>
      <c r="AZ96" s="10"/>
      <c r="BA96" s="10"/>
      <c r="BB96" s="10"/>
      <c r="BC96" s="13"/>
      <c r="BD96" s="13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</row>
    <row r="97" spans="1:80" ht="12.75">
      <c r="A97" s="1">
        <v>95</v>
      </c>
      <c r="B97" s="9" t="s">
        <v>223</v>
      </c>
      <c r="C97" s="1" t="s">
        <v>224</v>
      </c>
      <c r="D97" s="10">
        <v>3.15</v>
      </c>
      <c r="E97" s="11">
        <v>39.1531544</v>
      </c>
      <c r="F97" s="11">
        <v>-79.978689</v>
      </c>
      <c r="G97" s="10">
        <v>9.94</v>
      </c>
      <c r="H97" s="10">
        <v>331.43</v>
      </c>
      <c r="I97" s="10">
        <v>446.6</v>
      </c>
      <c r="J97" s="10">
        <v>65.61</v>
      </c>
      <c r="K97" s="10">
        <v>3.77</v>
      </c>
      <c r="L97" s="10">
        <v>3.183831712464</v>
      </c>
      <c r="M97" s="10">
        <v>48.841789358472596</v>
      </c>
      <c r="N97" s="12">
        <v>4.063886823809</v>
      </c>
      <c r="O97" s="10">
        <v>1793.15</v>
      </c>
      <c r="P97" s="13">
        <v>39.135838</v>
      </c>
      <c r="Q97" s="13">
        <v>-79.990997</v>
      </c>
      <c r="R97" s="10">
        <v>2.59</v>
      </c>
      <c r="S97" s="10">
        <v>52.63</v>
      </c>
      <c r="T97" s="10">
        <v>19.93</v>
      </c>
      <c r="U97" s="10">
        <v>60.10873333008</v>
      </c>
      <c r="V97" s="10">
        <v>65.69</v>
      </c>
      <c r="W97" s="10">
        <v>16.98</v>
      </c>
      <c r="X97" s="10">
        <v>0.26</v>
      </c>
      <c r="Y97" s="10">
        <v>10.08</v>
      </c>
      <c r="Z97" s="10">
        <v>0</v>
      </c>
      <c r="AA97" s="10">
        <v>0</v>
      </c>
      <c r="AB97" s="10">
        <v>7.17</v>
      </c>
      <c r="AC97" s="10">
        <v>4.35</v>
      </c>
      <c r="AD97" s="10">
        <f t="shared" si="22"/>
        <v>0.989373900532633</v>
      </c>
      <c r="AE97" s="10">
        <f t="shared" si="23"/>
        <v>3.2180267851718876</v>
      </c>
      <c r="AF97" s="10">
        <f t="shared" si="24"/>
        <v>0.6299174163695521</v>
      </c>
      <c r="AG97" s="10">
        <f t="shared" si="25"/>
        <v>2.526151026359932</v>
      </c>
      <c r="AH97" s="10">
        <f t="shared" si="26"/>
        <v>15.634594647164823</v>
      </c>
      <c r="AI97" s="10">
        <f t="shared" si="27"/>
        <v>44.929577464788736</v>
      </c>
      <c r="AJ97" s="10">
        <f t="shared" si="28"/>
        <v>1.1841078111136591</v>
      </c>
      <c r="AK97" s="12">
        <f t="shared" si="34"/>
        <v>1.2901228012092063</v>
      </c>
      <c r="AL97" s="12">
        <f t="shared" si="35"/>
        <v>0.7751200111049273</v>
      </c>
      <c r="AM97" s="12">
        <f t="shared" si="29"/>
        <v>0.5394430063907645</v>
      </c>
      <c r="AN97" s="12">
        <f t="shared" si="36"/>
        <v>576.1688430200315</v>
      </c>
      <c r="AO97" s="10">
        <f t="shared" si="30"/>
        <v>0.14736683269007814</v>
      </c>
      <c r="AQ97" s="10"/>
      <c r="AR97" s="11"/>
      <c r="AS97" s="11"/>
      <c r="AT97" s="10"/>
      <c r="AU97" s="10"/>
      <c r="AV97" s="10"/>
      <c r="AW97" s="10"/>
      <c r="AX97" s="10"/>
      <c r="AY97" s="10"/>
      <c r="AZ97" s="10"/>
      <c r="BA97" s="10"/>
      <c r="BB97" s="10"/>
      <c r="BC97" s="13"/>
      <c r="BD97" s="13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</row>
    <row r="98" spans="1:80" ht="12.75">
      <c r="A98" s="1">
        <v>96</v>
      </c>
      <c r="B98" s="9" t="s">
        <v>225</v>
      </c>
      <c r="C98" s="1" t="s">
        <v>226</v>
      </c>
      <c r="D98" s="10">
        <v>96.8</v>
      </c>
      <c r="E98" s="11">
        <v>39.33648107</v>
      </c>
      <c r="F98" s="11">
        <v>-79.9934094</v>
      </c>
      <c r="G98" s="10">
        <v>67.014215811</v>
      </c>
      <c r="H98" s="10">
        <v>374.4810329042</v>
      </c>
      <c r="I98" s="10">
        <v>1387.6</v>
      </c>
      <c r="J98" s="10">
        <v>51.2323746681213</v>
      </c>
      <c r="K98" s="10">
        <v>27.06382525781</v>
      </c>
      <c r="L98" s="10">
        <v>19.60443663135</v>
      </c>
      <c r="M98" s="10">
        <v>29.224389374568446</v>
      </c>
      <c r="N98" s="12">
        <v>148.9456457367</v>
      </c>
      <c r="O98" s="10">
        <v>1694.55386</v>
      </c>
      <c r="P98" s="13">
        <v>39.4246254</v>
      </c>
      <c r="Q98" s="13">
        <v>-79.8648834</v>
      </c>
      <c r="R98" s="10">
        <v>2.580133333</v>
      </c>
      <c r="S98" s="10">
        <v>51.28134651</v>
      </c>
      <c r="T98" s="10">
        <v>15.900814814</v>
      </c>
      <c r="U98" s="10">
        <v>53.45333212385</v>
      </c>
      <c r="V98" s="10">
        <v>81.11</v>
      </c>
      <c r="W98" s="10">
        <v>6.88</v>
      </c>
      <c r="X98" s="10">
        <v>1.12</v>
      </c>
      <c r="Y98" s="10">
        <v>7.74</v>
      </c>
      <c r="Z98" s="10">
        <v>0</v>
      </c>
      <c r="AA98" s="10">
        <v>0.17</v>
      </c>
      <c r="AB98" s="10">
        <v>3.03</v>
      </c>
      <c r="AC98" s="10">
        <v>3.09</v>
      </c>
      <c r="AD98" s="10">
        <f t="shared" si="22"/>
        <v>4.937657828187953</v>
      </c>
      <c r="AE98" s="10">
        <f t="shared" si="23"/>
        <v>3.970391897031176</v>
      </c>
      <c r="AF98" s="10">
        <f t="shared" si="24"/>
        <v>0.5671027529732877</v>
      </c>
      <c r="AG98" s="10">
        <f t="shared" si="25"/>
        <v>3.116757639169473</v>
      </c>
      <c r="AH98" s="10">
        <f t="shared" si="26"/>
        <v>584.3184280882375</v>
      </c>
      <c r="AI98" s="10">
        <f t="shared" si="27"/>
        <v>20.706054427517948</v>
      </c>
      <c r="AJ98" s="10">
        <f t="shared" si="28"/>
        <v>1.3804949240179378</v>
      </c>
      <c r="AK98" s="12">
        <f t="shared" si="34"/>
        <v>1.5386946873626033</v>
      </c>
      <c r="AL98" s="12">
        <f t="shared" si="35"/>
        <v>0.6499015095152165</v>
      </c>
      <c r="AM98" s="12">
        <f t="shared" si="29"/>
        <v>5.006295238658582</v>
      </c>
      <c r="AN98" s="12">
        <f t="shared" si="36"/>
        <v>2135.0927481843482</v>
      </c>
      <c r="AO98" s="10">
        <f t="shared" si="30"/>
        <v>0.07803970510315444</v>
      </c>
      <c r="AQ98" s="10"/>
      <c r="AR98" s="11"/>
      <c r="AS98" s="11"/>
      <c r="AT98" s="10"/>
      <c r="AU98" s="10"/>
      <c r="AV98" s="10"/>
      <c r="AW98" s="10"/>
      <c r="AX98" s="10"/>
      <c r="AY98" s="10"/>
      <c r="AZ98" s="10"/>
      <c r="BA98" s="10"/>
      <c r="BB98" s="10"/>
      <c r="BC98" s="13"/>
      <c r="BD98" s="13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</row>
    <row r="99" spans="1:80" ht="12.75">
      <c r="A99" s="1">
        <v>97</v>
      </c>
      <c r="B99" s="9" t="s">
        <v>227</v>
      </c>
      <c r="C99" s="1" t="s">
        <v>228</v>
      </c>
      <c r="D99" s="10">
        <v>1304</v>
      </c>
      <c r="E99" s="11">
        <v>39.35009089</v>
      </c>
      <c r="F99" s="11">
        <v>-80.0414664</v>
      </c>
      <c r="G99" s="10">
        <v>293.87</v>
      </c>
      <c r="H99" s="10">
        <v>398.02</v>
      </c>
      <c r="I99" s="10">
        <v>3774.9</v>
      </c>
      <c r="J99" s="10">
        <v>78.5</v>
      </c>
      <c r="K99" s="10">
        <v>114.18</v>
      </c>
      <c r="L99" s="10">
        <v>77.79598835504</v>
      </c>
      <c r="M99" s="10">
        <v>13.99633834399621</v>
      </c>
      <c r="N99" s="12">
        <v>1909.053461624</v>
      </c>
      <c r="O99" s="10">
        <v>2849.41</v>
      </c>
      <c r="P99" s="13">
        <v>38.972946</v>
      </c>
      <c r="Q99" s="13">
        <v>-80.005272</v>
      </c>
      <c r="R99" s="10">
        <v>2.69</v>
      </c>
      <c r="S99" s="10">
        <v>54.91</v>
      </c>
      <c r="T99" s="10">
        <v>17.76</v>
      </c>
      <c r="U99" s="10">
        <v>61.60428478664</v>
      </c>
      <c r="V99" s="10">
        <v>81.15</v>
      </c>
      <c r="W99" s="10">
        <v>7.7</v>
      </c>
      <c r="X99" s="10">
        <v>0.82</v>
      </c>
      <c r="Y99" s="10">
        <v>6.37</v>
      </c>
      <c r="Z99" s="10">
        <v>0.08</v>
      </c>
      <c r="AA99" s="10">
        <v>0.72</v>
      </c>
      <c r="AB99" s="10">
        <v>3.22</v>
      </c>
      <c r="AC99" s="10">
        <v>2.93</v>
      </c>
      <c r="AD99" s="10">
        <f t="shared" si="22"/>
        <v>16.76178974742109</v>
      </c>
      <c r="AE99" s="10">
        <f t="shared" si="23"/>
        <v>4.6412697884490175</v>
      </c>
      <c r="AF99" s="10">
        <f t="shared" si="24"/>
        <v>0.5245175651793313</v>
      </c>
      <c r="AG99" s="10">
        <f t="shared" si="25"/>
        <v>3.643396783932479</v>
      </c>
      <c r="AH99" s="10">
        <f aca="true" t="shared" si="37" ref="AH99:AH130">G99/2*(POWER((3.141593*D99),0.5))</f>
        <v>9404.571514995916</v>
      </c>
      <c r="AI99" s="10">
        <f t="shared" si="27"/>
        <v>12.84547589069997</v>
      </c>
      <c r="AJ99" s="10">
        <f t="shared" si="28"/>
        <v>1.4676849335586966</v>
      </c>
      <c r="AK99" s="12">
        <f t="shared" si="34"/>
        <v>1.463998053392638</v>
      </c>
      <c r="AL99" s="12">
        <f t="shared" si="35"/>
        <v>0.6830610175215884</v>
      </c>
      <c r="AM99" s="12">
        <f t="shared" si="29"/>
        <v>30.519880051923618</v>
      </c>
      <c r="AN99" s="12">
        <f t="shared" si="36"/>
        <v>5526.44625175187</v>
      </c>
      <c r="AO99" s="10">
        <f t="shared" si="30"/>
        <v>0.03516491217525806</v>
      </c>
      <c r="AQ99" s="10"/>
      <c r="AR99" s="11"/>
      <c r="AS99" s="11"/>
      <c r="AT99" s="10"/>
      <c r="AU99" s="10"/>
      <c r="AV99" s="10"/>
      <c r="AW99" s="10"/>
      <c r="AX99" s="10"/>
      <c r="AY99" s="10"/>
      <c r="AZ99" s="10"/>
      <c r="BA99" s="10"/>
      <c r="BB99" s="10"/>
      <c r="BC99" s="13"/>
      <c r="BD99" s="13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</row>
    <row r="100" spans="1:80" ht="12.75">
      <c r="A100" s="1">
        <v>98</v>
      </c>
      <c r="B100" s="9" t="s">
        <v>229</v>
      </c>
      <c r="C100" s="1" t="s">
        <v>230</v>
      </c>
      <c r="D100" s="10">
        <v>2.33</v>
      </c>
      <c r="E100" s="11">
        <v>39.37897969</v>
      </c>
      <c r="F100" s="11">
        <v>-79.9631285</v>
      </c>
      <c r="G100" s="10">
        <v>7.81</v>
      </c>
      <c r="H100" s="10">
        <v>354.22</v>
      </c>
      <c r="I100" s="10">
        <v>463.3</v>
      </c>
      <c r="J100" s="10">
        <v>69.81</v>
      </c>
      <c r="K100" s="10">
        <v>2.37</v>
      </c>
      <c r="L100" s="10">
        <v>2.085478717483</v>
      </c>
      <c r="M100" s="10">
        <v>91.45681112677282</v>
      </c>
      <c r="N100" s="12">
        <v>2.248902415402</v>
      </c>
      <c r="O100" s="10">
        <v>1522.84</v>
      </c>
      <c r="P100" s="13">
        <v>39.382816</v>
      </c>
      <c r="Q100" s="13">
        <v>-79.953262</v>
      </c>
      <c r="R100" s="10">
        <v>2.56</v>
      </c>
      <c r="S100" s="10">
        <v>49.93</v>
      </c>
      <c r="T100" s="10">
        <v>20.23</v>
      </c>
      <c r="U100" s="10">
        <v>42.1213808891</v>
      </c>
      <c r="V100" s="10">
        <v>69.85</v>
      </c>
      <c r="W100" s="10">
        <v>17.18</v>
      </c>
      <c r="X100" s="10">
        <v>0.44</v>
      </c>
      <c r="Y100" s="10">
        <v>9.57</v>
      </c>
      <c r="Z100" s="10">
        <v>0</v>
      </c>
      <c r="AA100" s="10">
        <v>0</v>
      </c>
      <c r="AB100" s="10">
        <v>3.08</v>
      </c>
      <c r="AC100" s="10">
        <v>3.97</v>
      </c>
      <c r="AD100" s="10">
        <f t="shared" si="22"/>
        <v>1.1172494739299557</v>
      </c>
      <c r="AE100" s="10">
        <f t="shared" si="23"/>
        <v>1.8666186614053808</v>
      </c>
      <c r="AF100" s="10">
        <f t="shared" si="24"/>
        <v>0.8270859470200248</v>
      </c>
      <c r="AG100" s="10">
        <f t="shared" si="25"/>
        <v>1.465295649203224</v>
      </c>
      <c r="AH100" s="10">
        <f t="shared" si="37"/>
        <v>10.56510844045636</v>
      </c>
      <c r="AI100" s="10">
        <f t="shared" si="27"/>
        <v>59.32138284250961</v>
      </c>
      <c r="AJ100" s="10">
        <f t="shared" si="28"/>
        <v>1.1364297224094397</v>
      </c>
      <c r="AK100" s="12">
        <f t="shared" si="34"/>
        <v>0.9651941697004291</v>
      </c>
      <c r="AL100" s="12">
        <f t="shared" si="35"/>
        <v>1.0360609620242254</v>
      </c>
      <c r="AM100" s="12">
        <f t="shared" si="29"/>
        <v>0.24782226317384964</v>
      </c>
      <c r="AN100" s="12">
        <f t="shared" si="36"/>
        <v>447.17445882220886</v>
      </c>
      <c r="AO100" s="10">
        <f t="shared" si="30"/>
        <v>0.25819211542762355</v>
      </c>
      <c r="AQ100" s="10"/>
      <c r="AR100" s="11"/>
      <c r="AS100" s="11"/>
      <c r="AT100" s="10"/>
      <c r="AU100" s="10"/>
      <c r="AV100" s="10"/>
      <c r="AW100" s="10"/>
      <c r="AX100" s="10"/>
      <c r="AY100" s="10"/>
      <c r="AZ100" s="10"/>
      <c r="BA100" s="10"/>
      <c r="BB100" s="10"/>
      <c r="BC100" s="13"/>
      <c r="BD100" s="13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</row>
    <row r="101" spans="1:80" ht="12.75">
      <c r="A101" s="1">
        <v>99</v>
      </c>
      <c r="B101" s="9" t="s">
        <v>231</v>
      </c>
      <c r="C101" s="1" t="s">
        <v>232</v>
      </c>
      <c r="D101" s="10">
        <v>28.8</v>
      </c>
      <c r="E101" s="11">
        <v>38.86870938</v>
      </c>
      <c r="F101" s="11">
        <v>-80.4578658</v>
      </c>
      <c r="G101" s="10">
        <v>33.58</v>
      </c>
      <c r="H101" s="10">
        <v>442.09</v>
      </c>
      <c r="I101" s="10">
        <v>855.2</v>
      </c>
      <c r="J101" s="10">
        <v>18.88</v>
      </c>
      <c r="K101" s="10">
        <v>11.68</v>
      </c>
      <c r="L101" s="10">
        <v>8.623734905594</v>
      </c>
      <c r="M101" s="10">
        <v>50.82236099254869</v>
      </c>
      <c r="N101" s="12">
        <v>39.74244298936</v>
      </c>
      <c r="O101" s="10">
        <v>1494.53</v>
      </c>
      <c r="P101" s="13">
        <v>38.845512</v>
      </c>
      <c r="Q101" s="13">
        <v>-80.420601</v>
      </c>
      <c r="R101" s="10">
        <v>2.65</v>
      </c>
      <c r="S101" s="10">
        <v>52.74</v>
      </c>
      <c r="T101" s="10">
        <v>21.26</v>
      </c>
      <c r="U101" s="10">
        <v>44.0006429216</v>
      </c>
      <c r="V101" s="10">
        <v>82.11</v>
      </c>
      <c r="W101" s="10">
        <v>8.11</v>
      </c>
      <c r="X101" s="10">
        <v>0.46</v>
      </c>
      <c r="Y101" s="10">
        <v>6.8</v>
      </c>
      <c r="Z101" s="10">
        <v>0</v>
      </c>
      <c r="AA101" s="10">
        <v>0.07</v>
      </c>
      <c r="AB101" s="10">
        <v>2.53</v>
      </c>
      <c r="AC101" s="10">
        <v>2.9</v>
      </c>
      <c r="AD101" s="10">
        <f t="shared" si="22"/>
        <v>3.339620282311573</v>
      </c>
      <c r="AE101" s="10">
        <f t="shared" si="23"/>
        <v>2.5822501292347346</v>
      </c>
      <c r="AF101" s="10">
        <f t="shared" si="24"/>
        <v>0.7032006922019047</v>
      </c>
      <c r="AG101" s="10">
        <f t="shared" si="25"/>
        <v>2.0270663514492666</v>
      </c>
      <c r="AH101" s="10">
        <f t="shared" si="37"/>
        <v>159.706245589399</v>
      </c>
      <c r="AI101" s="10">
        <f t="shared" si="27"/>
        <v>25.467540202501493</v>
      </c>
      <c r="AJ101" s="10">
        <f t="shared" si="28"/>
        <v>1.3544015589374712</v>
      </c>
      <c r="AK101" s="12">
        <f t="shared" si="34"/>
        <v>1.3799459371305556</v>
      </c>
      <c r="AL101" s="12">
        <f t="shared" si="35"/>
        <v>0.724666070671862</v>
      </c>
      <c r="AM101" s="12">
        <f t="shared" si="29"/>
        <v>1.6383829675446313</v>
      </c>
      <c r="AN101" s="12">
        <f t="shared" si="36"/>
        <v>1180.1297654340513</v>
      </c>
      <c r="AO101" s="10">
        <f t="shared" si="30"/>
        <v>0.1149593091735816</v>
      </c>
      <c r="AQ101" s="10"/>
      <c r="AR101" s="11"/>
      <c r="AS101" s="11"/>
      <c r="AT101" s="10"/>
      <c r="AU101" s="10"/>
      <c r="AV101" s="10"/>
      <c r="AW101" s="10"/>
      <c r="AX101" s="10"/>
      <c r="AY101" s="10"/>
      <c r="AZ101" s="10"/>
      <c r="BA101" s="10"/>
      <c r="BB101" s="10"/>
      <c r="BC101" s="13"/>
      <c r="BD101" s="13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</row>
    <row r="102" spans="1:80" ht="12.75">
      <c r="A102" s="1">
        <v>100</v>
      </c>
      <c r="B102" s="9" t="s">
        <v>233</v>
      </c>
      <c r="C102" s="1" t="s">
        <v>234</v>
      </c>
      <c r="D102" s="10">
        <v>25.7</v>
      </c>
      <c r="E102" s="11">
        <v>38.9750958</v>
      </c>
      <c r="F102" s="11">
        <v>-80.4442558</v>
      </c>
      <c r="G102" s="10">
        <v>31.3827904845</v>
      </c>
      <c r="H102" s="10">
        <v>441.9715109982</v>
      </c>
      <c r="I102" s="10">
        <v>759.1</v>
      </c>
      <c r="J102" s="10">
        <v>127.305789947509</v>
      </c>
      <c r="K102" s="10">
        <v>9.435018137904</v>
      </c>
      <c r="L102" s="10">
        <v>7.261741309779</v>
      </c>
      <c r="M102" s="10">
        <v>82.91987763249921</v>
      </c>
      <c r="N102" s="12">
        <v>34.37258896815</v>
      </c>
      <c r="O102" s="10">
        <v>1438.880611858</v>
      </c>
      <c r="P102" s="13">
        <v>38.9432831</v>
      </c>
      <c r="Q102" s="13">
        <v>-80.3971634</v>
      </c>
      <c r="R102" s="10">
        <v>2.6116944440000003</v>
      </c>
      <c r="S102" s="10">
        <v>52.23771429</v>
      </c>
      <c r="T102" s="10">
        <v>21.389000000000003</v>
      </c>
      <c r="U102" s="10">
        <v>37.86773997669</v>
      </c>
      <c r="V102" s="10">
        <v>76.59</v>
      </c>
      <c r="W102" s="10">
        <v>9.27</v>
      </c>
      <c r="X102" s="10">
        <v>0.91</v>
      </c>
      <c r="Y102" s="10">
        <v>5.26</v>
      </c>
      <c r="Z102" s="10">
        <v>0.04</v>
      </c>
      <c r="AA102" s="10">
        <v>4.72</v>
      </c>
      <c r="AB102" s="10">
        <v>3.27</v>
      </c>
      <c r="AC102" s="10">
        <v>2.53</v>
      </c>
      <c r="AD102" s="10">
        <f t="shared" si="22"/>
        <v>3.5390960519884094</v>
      </c>
      <c r="AE102" s="10">
        <f t="shared" si="23"/>
        <v>2.051863301562289</v>
      </c>
      <c r="AF102" s="10">
        <f t="shared" si="24"/>
        <v>0.7888678037915497</v>
      </c>
      <c r="AG102" s="10">
        <f t="shared" si="25"/>
        <v>1.6107126917263968</v>
      </c>
      <c r="AH102" s="10">
        <f t="shared" si="37"/>
        <v>140.99479606731813</v>
      </c>
      <c r="AI102" s="10">
        <f t="shared" si="27"/>
        <v>24.188416271488684</v>
      </c>
      <c r="AJ102" s="10">
        <f t="shared" si="28"/>
        <v>1.2992776436690694</v>
      </c>
      <c r="AK102" s="12">
        <f t="shared" si="34"/>
        <v>1.337454823663424</v>
      </c>
      <c r="AL102" s="12">
        <f t="shared" si="35"/>
        <v>0.7476888058625404</v>
      </c>
      <c r="AM102" s="12">
        <f t="shared" si="29"/>
        <v>1.0361280072297758</v>
      </c>
      <c r="AN102" s="12">
        <f t="shared" si="36"/>
        <v>1015.2619566429053</v>
      </c>
      <c r="AO102" s="10">
        <f t="shared" si="30"/>
        <v>0.1876136256955189</v>
      </c>
      <c r="AQ102" s="10"/>
      <c r="AR102" s="11"/>
      <c r="AS102" s="11"/>
      <c r="AT102" s="15"/>
      <c r="AU102" s="15"/>
      <c r="AV102" s="15"/>
      <c r="AW102" s="15"/>
      <c r="AX102" s="10"/>
      <c r="AY102" s="10"/>
      <c r="AZ102" s="10"/>
      <c r="BA102" s="10"/>
      <c r="BB102" s="10"/>
      <c r="BC102" s="13"/>
      <c r="BD102" s="13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</row>
    <row r="103" spans="1:80" ht="12.75">
      <c r="A103" s="1">
        <v>101</v>
      </c>
      <c r="B103" s="9" t="s">
        <v>235</v>
      </c>
      <c r="C103" s="1" t="s">
        <v>236</v>
      </c>
      <c r="D103" s="10">
        <v>101</v>
      </c>
      <c r="E103" s="11">
        <v>39.00342808</v>
      </c>
      <c r="F103" s="11">
        <v>-80.4739794</v>
      </c>
      <c r="G103" s="10">
        <v>66.237417468</v>
      </c>
      <c r="H103" s="10">
        <v>452.8873358431</v>
      </c>
      <c r="I103" s="10">
        <v>913.4</v>
      </c>
      <c r="J103" s="10">
        <v>102.085459709167</v>
      </c>
      <c r="K103" s="10">
        <v>24.66124853851</v>
      </c>
      <c r="L103" s="10">
        <v>18.91809377875</v>
      </c>
      <c r="M103" s="10">
        <v>18.081272567531414</v>
      </c>
      <c r="N103" s="12">
        <v>146.7117017422</v>
      </c>
      <c r="O103" s="10">
        <v>1474.72533806</v>
      </c>
      <c r="P103" s="13">
        <v>38.9079819</v>
      </c>
      <c r="Q103" s="13">
        <v>-80.4383621</v>
      </c>
      <c r="R103" s="10">
        <v>2.632684211</v>
      </c>
      <c r="S103" s="10">
        <v>52.14340843</v>
      </c>
      <c r="T103" s="10">
        <v>19.8420000008</v>
      </c>
      <c r="U103" s="10">
        <v>41.17206845033</v>
      </c>
      <c r="V103" s="10">
        <v>80.52</v>
      </c>
      <c r="W103" s="10">
        <v>6.9</v>
      </c>
      <c r="X103" s="10">
        <v>0.57</v>
      </c>
      <c r="Y103" s="10">
        <v>5.74</v>
      </c>
      <c r="Z103" s="10">
        <v>0.03</v>
      </c>
      <c r="AA103" s="10">
        <v>3.86</v>
      </c>
      <c r="AB103" s="10">
        <v>2.46</v>
      </c>
      <c r="AC103" s="10">
        <v>2.63</v>
      </c>
      <c r="AD103" s="10">
        <f t="shared" si="22"/>
        <v>5.338804278127091</v>
      </c>
      <c r="AE103" s="10">
        <f t="shared" si="23"/>
        <v>3.543507645758212</v>
      </c>
      <c r="AF103" s="10">
        <f t="shared" si="24"/>
        <v>0.6002908953027174</v>
      </c>
      <c r="AG103" s="10">
        <f t="shared" si="25"/>
        <v>2.781653501920197</v>
      </c>
      <c r="AH103" s="10">
        <f t="shared" si="37"/>
        <v>589.9416287805836</v>
      </c>
      <c r="AI103" s="10">
        <f t="shared" si="27"/>
        <v>13.789788837121755</v>
      </c>
      <c r="AJ103" s="10">
        <f t="shared" si="28"/>
        <v>1.3035799920926008</v>
      </c>
      <c r="AK103" s="12">
        <f t="shared" si="34"/>
        <v>1.4525911063584158</v>
      </c>
      <c r="AL103" s="12">
        <f t="shared" si="35"/>
        <v>0.6884249776986158</v>
      </c>
      <c r="AM103" s="12">
        <f t="shared" si="29"/>
        <v>5.799633684046018</v>
      </c>
      <c r="AN103" s="12">
        <f t="shared" si="36"/>
        <v>1326.796716547777</v>
      </c>
      <c r="AO103" s="10">
        <f t="shared" si="30"/>
        <v>0.03992443845635719</v>
      </c>
      <c r="AQ103" s="10"/>
      <c r="AR103" s="11"/>
      <c r="AS103" s="11"/>
      <c r="AT103" s="10"/>
      <c r="AU103" s="10"/>
      <c r="AV103" s="10"/>
      <c r="AW103" s="10"/>
      <c r="AX103" s="10"/>
      <c r="AY103" s="10"/>
      <c r="AZ103" s="10"/>
      <c r="BA103" s="10"/>
      <c r="BB103" s="10"/>
      <c r="BC103" s="13"/>
      <c r="BD103" s="13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</row>
    <row r="104" spans="1:80" ht="12.75">
      <c r="A104" s="1">
        <v>102</v>
      </c>
      <c r="B104" s="9" t="s">
        <v>237</v>
      </c>
      <c r="C104" s="1" t="s">
        <v>238</v>
      </c>
      <c r="D104" s="10">
        <v>181</v>
      </c>
      <c r="E104" s="11">
        <v>39.09064846</v>
      </c>
      <c r="F104" s="11">
        <v>-80.4675915</v>
      </c>
      <c r="G104" s="10">
        <v>127.149478623</v>
      </c>
      <c r="H104" s="10">
        <v>459.2177037282</v>
      </c>
      <c r="I104" s="10">
        <v>935.2</v>
      </c>
      <c r="J104" s="10">
        <v>108.575870513916</v>
      </c>
      <c r="K104" s="10">
        <v>33.91201476779</v>
      </c>
      <c r="L104" s="10">
        <v>24.76160705782</v>
      </c>
      <c r="M104" s="10">
        <v>13.317994886234045</v>
      </c>
      <c r="N104" s="12">
        <v>261.240002116</v>
      </c>
      <c r="O104" s="10">
        <v>1455.122345106</v>
      </c>
      <c r="P104" s="13">
        <v>38.9548492</v>
      </c>
      <c r="Q104" s="13">
        <v>-80.4356308</v>
      </c>
      <c r="R104" s="10">
        <v>2.627293478</v>
      </c>
      <c r="S104" s="10">
        <v>52.23771084</v>
      </c>
      <c r="T104" s="10">
        <v>22.305578946799997</v>
      </c>
      <c r="U104" s="10">
        <v>45.07513520594</v>
      </c>
      <c r="V104" s="10">
        <v>77.59</v>
      </c>
      <c r="W104" s="10">
        <v>8.81</v>
      </c>
      <c r="X104" s="10">
        <v>0.52</v>
      </c>
      <c r="Y104" s="10">
        <v>7.92</v>
      </c>
      <c r="Z104" s="10">
        <v>0.02</v>
      </c>
      <c r="AA104" s="10">
        <v>2.75</v>
      </c>
      <c r="AB104" s="10">
        <v>2.47</v>
      </c>
      <c r="AC104" s="10">
        <v>3.61</v>
      </c>
      <c r="AD104" s="10">
        <f t="shared" si="22"/>
        <v>7.309703266728729</v>
      </c>
      <c r="AE104" s="10">
        <f t="shared" si="23"/>
        <v>3.3874982546181287</v>
      </c>
      <c r="AF104" s="10">
        <f t="shared" si="24"/>
        <v>0.6139583403328476</v>
      </c>
      <c r="AG104" s="10">
        <f t="shared" si="25"/>
        <v>2.659186129875231</v>
      </c>
      <c r="AH104" s="10">
        <f t="shared" si="37"/>
        <v>1515.998723983872</v>
      </c>
      <c r="AI104" s="10">
        <f t="shared" si="27"/>
        <v>7.355122570127726</v>
      </c>
      <c r="AJ104" s="10">
        <f t="shared" si="28"/>
        <v>1.3695401388368367</v>
      </c>
      <c r="AK104" s="12">
        <f t="shared" si="34"/>
        <v>1.4433149288176796</v>
      </c>
      <c r="AL104" s="12">
        <f t="shared" si="35"/>
        <v>0.6928494814497416</v>
      </c>
      <c r="AM104" s="12">
        <f t="shared" si="29"/>
        <v>9.292534256656932</v>
      </c>
      <c r="AN104" s="12">
        <f t="shared" si="36"/>
        <v>1349.788121430294</v>
      </c>
      <c r="AO104" s="10">
        <f t="shared" si="30"/>
        <v>0.02900148399791801</v>
      </c>
      <c r="AQ104" s="10"/>
      <c r="AR104" s="11"/>
      <c r="AS104" s="11"/>
      <c r="AT104" s="10"/>
      <c r="AU104" s="10"/>
      <c r="AV104" s="10"/>
      <c r="AW104" s="10"/>
      <c r="AX104" s="10"/>
      <c r="AY104" s="10"/>
      <c r="AZ104" s="10"/>
      <c r="BA104" s="10"/>
      <c r="BB104" s="10"/>
      <c r="BC104" s="13"/>
      <c r="BD104" s="13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</row>
    <row r="105" spans="1:80" ht="12.75">
      <c r="A105" s="1">
        <v>103</v>
      </c>
      <c r="B105" s="9" t="s">
        <v>239</v>
      </c>
      <c r="C105" s="1" t="s">
        <v>240</v>
      </c>
      <c r="D105" s="10">
        <v>384</v>
      </c>
      <c r="E105" s="11">
        <v>39.270923</v>
      </c>
      <c r="F105" s="11">
        <v>-80.3553679</v>
      </c>
      <c r="G105" s="10">
        <v>192.715647876</v>
      </c>
      <c r="H105" s="10">
        <v>438.9794845281</v>
      </c>
      <c r="I105" s="10">
        <v>1004.9</v>
      </c>
      <c r="J105" s="10">
        <v>91.5310001373291</v>
      </c>
      <c r="K105" s="10">
        <v>66.76334898264</v>
      </c>
      <c r="L105" s="10">
        <v>39.51185194552</v>
      </c>
      <c r="M105" s="10">
        <v>3.5690822073391604</v>
      </c>
      <c r="N105" s="12">
        <v>527.1385398286</v>
      </c>
      <c r="O105" s="10">
        <v>1420.668687129</v>
      </c>
      <c r="P105" s="13">
        <v>39.0541801</v>
      </c>
      <c r="Q105" s="13">
        <v>-80.4282455</v>
      </c>
      <c r="R105" s="10">
        <v>2.596221477</v>
      </c>
      <c r="S105" s="10">
        <v>51.12230236</v>
      </c>
      <c r="T105" s="10">
        <v>23.11499363</v>
      </c>
      <c r="U105" s="10">
        <v>44.17321578376</v>
      </c>
      <c r="V105" s="10">
        <v>72.94</v>
      </c>
      <c r="W105" s="10">
        <v>14.52</v>
      </c>
      <c r="X105" s="10">
        <v>0.62</v>
      </c>
      <c r="Y105" s="10">
        <v>8.09</v>
      </c>
      <c r="Z105" s="10">
        <v>0.01</v>
      </c>
      <c r="AA105" s="10">
        <v>1.63</v>
      </c>
      <c r="AB105" s="10">
        <v>2.26</v>
      </c>
      <c r="AC105" s="10">
        <v>3.84</v>
      </c>
      <c r="AD105" s="10">
        <f t="shared" si="22"/>
        <v>9.718602927786566</v>
      </c>
      <c r="AE105" s="10">
        <f t="shared" si="23"/>
        <v>4.065589698345554</v>
      </c>
      <c r="AF105" s="10">
        <f t="shared" si="24"/>
        <v>0.5604239281239417</v>
      </c>
      <c r="AG105" s="10">
        <f t="shared" si="25"/>
        <v>3.19148791320126</v>
      </c>
      <c r="AH105" s="10">
        <f t="shared" si="37"/>
        <v>3346.7830143438177</v>
      </c>
      <c r="AI105" s="10">
        <f t="shared" si="27"/>
        <v>5.214418294909752</v>
      </c>
      <c r="AJ105" s="10">
        <f t="shared" si="28"/>
        <v>1.6897043721133367</v>
      </c>
      <c r="AK105" s="12">
        <f t="shared" si="34"/>
        <v>1.3727566141369791</v>
      </c>
      <c r="AL105" s="12">
        <f t="shared" si="35"/>
        <v>0.7284612506701905</v>
      </c>
      <c r="AM105" s="12">
        <f t="shared" si="29"/>
        <v>35.33945421936307</v>
      </c>
      <c r="AN105" s="12">
        <f t="shared" si="36"/>
        <v>1379.4831215462502</v>
      </c>
      <c r="AO105" s="10">
        <f t="shared" si="30"/>
        <v>0.008130407759660795</v>
      </c>
      <c r="AQ105" s="10"/>
      <c r="AR105" s="11"/>
      <c r="AS105" s="11"/>
      <c r="AT105" s="10"/>
      <c r="AU105" s="10"/>
      <c r="AV105" s="10"/>
      <c r="AW105" s="10"/>
      <c r="AX105" s="10"/>
      <c r="AY105" s="10"/>
      <c r="AZ105" s="10"/>
      <c r="BA105" s="10"/>
      <c r="BB105" s="10"/>
      <c r="BC105" s="13"/>
      <c r="BD105" s="13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</row>
    <row r="106" spans="1:80" ht="12.75">
      <c r="A106" s="1">
        <v>104</v>
      </c>
      <c r="B106" s="9" t="s">
        <v>241</v>
      </c>
      <c r="C106" s="1" t="s">
        <v>242</v>
      </c>
      <c r="D106" s="10">
        <v>84.6</v>
      </c>
      <c r="E106" s="11">
        <v>39.22786896</v>
      </c>
      <c r="F106" s="11">
        <v>-80.2970329</v>
      </c>
      <c r="G106" s="10">
        <v>77.37</v>
      </c>
      <c r="H106" s="10">
        <v>408.64</v>
      </c>
      <c r="I106" s="10">
        <v>983.5</v>
      </c>
      <c r="J106" s="10">
        <v>166.36</v>
      </c>
      <c r="K106" s="10">
        <v>22.57</v>
      </c>
      <c r="L106" s="10">
        <v>17.01822958855</v>
      </c>
      <c r="M106" s="10">
        <v>16.385968278617007</v>
      </c>
      <c r="N106" s="12">
        <v>102.1747138891</v>
      </c>
      <c r="O106" s="10">
        <v>1451.83</v>
      </c>
      <c r="P106" s="13">
        <v>39.150913</v>
      </c>
      <c r="Q106" s="13">
        <v>-80.212608</v>
      </c>
      <c r="R106" s="10">
        <v>2.55</v>
      </c>
      <c r="S106" s="10">
        <v>50.09</v>
      </c>
      <c r="T106" s="10">
        <v>20.84</v>
      </c>
      <c r="U106" s="10">
        <v>43.60056711245</v>
      </c>
      <c r="V106" s="10">
        <v>73.17</v>
      </c>
      <c r="W106" s="10">
        <v>16.79</v>
      </c>
      <c r="X106" s="10">
        <v>1.8</v>
      </c>
      <c r="Y106" s="10">
        <v>5.32</v>
      </c>
      <c r="Z106" s="10">
        <v>0.03</v>
      </c>
      <c r="AA106" s="10">
        <v>0.14</v>
      </c>
      <c r="AB106" s="10">
        <v>2.81</v>
      </c>
      <c r="AC106" s="10">
        <v>2.96</v>
      </c>
      <c r="AD106" s="10">
        <f t="shared" si="22"/>
        <v>4.971139892067242</v>
      </c>
      <c r="AE106" s="10">
        <f t="shared" si="23"/>
        <v>3.423405890408968</v>
      </c>
      <c r="AF106" s="10">
        <f t="shared" si="24"/>
        <v>0.6107299900897654</v>
      </c>
      <c r="AG106" s="10">
        <f t="shared" si="25"/>
        <v>2.68737362397104</v>
      </c>
      <c r="AH106" s="10">
        <f t="shared" si="37"/>
        <v>630.6708280848171</v>
      </c>
      <c r="AI106" s="10">
        <f t="shared" si="27"/>
        <v>12.71164534057128</v>
      </c>
      <c r="AJ106" s="10">
        <f t="shared" si="28"/>
        <v>1.3262249097394523</v>
      </c>
      <c r="AK106" s="12">
        <f t="shared" si="34"/>
        <v>1.2077389348593381</v>
      </c>
      <c r="AL106" s="12">
        <f t="shared" si="35"/>
        <v>0.8279935101342635</v>
      </c>
      <c r="AM106" s="12">
        <f t="shared" si="29"/>
        <v>5.575650002420242</v>
      </c>
      <c r="AN106" s="12">
        <f t="shared" si="36"/>
        <v>1187.811242434159</v>
      </c>
      <c r="AO106" s="10">
        <f t="shared" si="30"/>
        <v>0.04009878689951304</v>
      </c>
      <c r="AQ106" s="10"/>
      <c r="AR106" s="11"/>
      <c r="AS106" s="11"/>
      <c r="AT106" s="10"/>
      <c r="AU106" s="10"/>
      <c r="AV106" s="10"/>
      <c r="AW106" s="10"/>
      <c r="AX106" s="10"/>
      <c r="AY106" s="10"/>
      <c r="AZ106" s="10"/>
      <c r="BA106" s="10"/>
      <c r="BB106" s="10"/>
      <c r="BC106" s="13"/>
      <c r="BD106" s="13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</row>
    <row r="107" spans="1:80" ht="12.75">
      <c r="A107" s="1">
        <v>105</v>
      </c>
      <c r="B107" s="9" t="s">
        <v>243</v>
      </c>
      <c r="C107" s="1" t="s">
        <v>244</v>
      </c>
      <c r="D107" s="10">
        <v>8.32</v>
      </c>
      <c r="E107" s="11">
        <v>39.28619888</v>
      </c>
      <c r="F107" s="11">
        <v>-80.5428737</v>
      </c>
      <c r="G107" s="10">
        <v>16.56</v>
      </c>
      <c r="H107" s="10">
        <v>465.79</v>
      </c>
      <c r="I107" s="10">
        <v>499.3</v>
      </c>
      <c r="J107" s="10">
        <v>100.18</v>
      </c>
      <c r="K107" s="10">
        <v>4.06</v>
      </c>
      <c r="L107" s="10">
        <v>3.334761149689</v>
      </c>
      <c r="M107" s="10">
        <v>25.938922211371473</v>
      </c>
      <c r="N107" s="12">
        <v>11.02756982092</v>
      </c>
      <c r="O107" s="10">
        <v>1276.38</v>
      </c>
      <c r="P107" s="13">
        <v>39.281456</v>
      </c>
      <c r="Q107" s="13">
        <v>-80.569222</v>
      </c>
      <c r="R107" s="10">
        <v>2.56</v>
      </c>
      <c r="S107" s="10">
        <v>48.81</v>
      </c>
      <c r="T107" s="10">
        <v>20.39</v>
      </c>
      <c r="U107" s="10">
        <v>42.08099455732</v>
      </c>
      <c r="V107" s="10">
        <v>72.68</v>
      </c>
      <c r="W107" s="10">
        <v>6.69</v>
      </c>
      <c r="X107" s="10">
        <v>0</v>
      </c>
      <c r="Y107" s="10">
        <v>16.54</v>
      </c>
      <c r="Z107" s="10">
        <v>0</v>
      </c>
      <c r="AA107" s="10">
        <v>0.76</v>
      </c>
      <c r="AB107" s="10">
        <v>3.45</v>
      </c>
      <c r="AC107" s="10">
        <v>6.47</v>
      </c>
      <c r="AD107" s="10">
        <f t="shared" si="22"/>
        <v>2.494931308881274</v>
      </c>
      <c r="AE107" s="10">
        <f t="shared" si="23"/>
        <v>1.3366144141196037</v>
      </c>
      <c r="AF107" s="10">
        <f t="shared" si="24"/>
        <v>0.977406838664718</v>
      </c>
      <c r="AG107" s="10">
        <f t="shared" si="25"/>
        <v>1.049242315083889</v>
      </c>
      <c r="AH107" s="10">
        <f t="shared" si="37"/>
        <v>42.3318218944045</v>
      </c>
      <c r="AI107" s="10">
        <f t="shared" si="27"/>
        <v>30.150966183574884</v>
      </c>
      <c r="AJ107" s="10">
        <f t="shared" si="28"/>
        <v>1.217478499285814</v>
      </c>
      <c r="AK107" s="12">
        <f t="shared" si="34"/>
        <v>1.3254290650144231</v>
      </c>
      <c r="AL107" s="12">
        <f t="shared" si="35"/>
        <v>0.7544726657922792</v>
      </c>
      <c r="AM107" s="12">
        <f t="shared" si="29"/>
        <v>0.7971683915593282</v>
      </c>
      <c r="AN107" s="12">
        <f t="shared" si="36"/>
        <v>661.7867321617015</v>
      </c>
      <c r="AO107" s="10">
        <f t="shared" si="30"/>
        <v>0.055688018659420496</v>
      </c>
      <c r="AQ107" s="10"/>
      <c r="AR107" s="11"/>
      <c r="AS107" s="11"/>
      <c r="AT107" s="10"/>
      <c r="AU107" s="10"/>
      <c r="AV107" s="10"/>
      <c r="AW107" s="10"/>
      <c r="AX107" s="10"/>
      <c r="AY107" s="10"/>
      <c r="AZ107" s="10"/>
      <c r="BA107" s="10"/>
      <c r="BB107" s="10"/>
      <c r="BC107" s="13"/>
      <c r="BD107" s="13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</row>
    <row r="108" spans="1:80" ht="12.75">
      <c r="A108" s="1">
        <v>106</v>
      </c>
      <c r="B108" s="9" t="s">
        <v>245</v>
      </c>
      <c r="C108" s="1" t="s">
        <v>246</v>
      </c>
      <c r="D108" s="10">
        <v>759</v>
      </c>
      <c r="E108" s="11">
        <v>39.42230818</v>
      </c>
      <c r="F108" s="11">
        <v>-80.2759187</v>
      </c>
      <c r="G108" s="10">
        <v>273.858574374</v>
      </c>
      <c r="H108" s="10">
        <v>431.743462199</v>
      </c>
      <c r="I108" s="10">
        <v>1101</v>
      </c>
      <c r="J108" s="10">
        <v>82.2067680358886</v>
      </c>
      <c r="K108" s="10">
        <v>86.38167048264</v>
      </c>
      <c r="L108" s="10">
        <v>49.95891978439</v>
      </c>
      <c r="M108" s="10">
        <v>2.2268146174843557</v>
      </c>
      <c r="N108" s="12">
        <v>995.8633012647</v>
      </c>
      <c r="O108" s="10">
        <v>1405.999980976</v>
      </c>
      <c r="P108" s="13">
        <v>39.1633034</v>
      </c>
      <c r="Q108" s="13">
        <v>-80.3739624</v>
      </c>
      <c r="R108" s="10">
        <v>2.594592105</v>
      </c>
      <c r="S108" s="10">
        <v>50.02308403</v>
      </c>
      <c r="T108" s="10">
        <v>23.1400869566</v>
      </c>
      <c r="U108" s="10">
        <v>40.50530132012</v>
      </c>
      <c r="V108" s="10">
        <v>72.9</v>
      </c>
      <c r="W108" s="10">
        <v>13.86</v>
      </c>
      <c r="X108" s="10">
        <v>0.8</v>
      </c>
      <c r="Y108" s="10">
        <v>9.41</v>
      </c>
      <c r="Z108" s="10">
        <v>0.01</v>
      </c>
      <c r="AA108" s="10">
        <v>0.99</v>
      </c>
      <c r="AB108" s="10">
        <v>2.11</v>
      </c>
      <c r="AC108" s="10">
        <v>4.31</v>
      </c>
      <c r="AD108" s="10">
        <f t="shared" si="22"/>
        <v>15.192482208895852</v>
      </c>
      <c r="AE108" s="10">
        <f t="shared" si="23"/>
        <v>3.288397451940862</v>
      </c>
      <c r="AF108" s="10">
        <f t="shared" si="24"/>
        <v>0.6231409498823389</v>
      </c>
      <c r="AG108" s="10">
        <f t="shared" si="25"/>
        <v>2.581391999773577</v>
      </c>
      <c r="AH108" s="10">
        <f t="shared" si="37"/>
        <v>6686.397564264733</v>
      </c>
      <c r="AI108" s="10">
        <f t="shared" si="27"/>
        <v>4.020323272757563</v>
      </c>
      <c r="AJ108" s="10">
        <f t="shared" si="28"/>
        <v>1.7290540078817025</v>
      </c>
      <c r="AK108" s="12">
        <f t="shared" si="34"/>
        <v>1.3120728606913044</v>
      </c>
      <c r="AL108" s="12">
        <f t="shared" si="35"/>
        <v>0.7621527965094259</v>
      </c>
      <c r="AM108" s="12">
        <f t="shared" si="29"/>
        <v>57.88680324011486</v>
      </c>
      <c r="AN108" s="12">
        <f t="shared" si="36"/>
        <v>1444.592219621126</v>
      </c>
      <c r="AO108" s="10">
        <f t="shared" si="30"/>
        <v>0.0051577263177131055</v>
      </c>
      <c r="AQ108" s="10"/>
      <c r="AR108" s="11"/>
      <c r="AS108" s="11"/>
      <c r="AT108" s="10"/>
      <c r="AU108" s="10"/>
      <c r="AV108" s="10"/>
      <c r="AW108" s="10"/>
      <c r="AX108" s="10"/>
      <c r="AY108" s="10"/>
      <c r="AZ108" s="10"/>
      <c r="BA108" s="10"/>
      <c r="BB108" s="10"/>
      <c r="BC108" s="13"/>
      <c r="BD108" s="13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</row>
    <row r="109" spans="1:80" ht="12.75">
      <c r="A109" s="1">
        <v>107</v>
      </c>
      <c r="B109" s="9" t="s">
        <v>247</v>
      </c>
      <c r="C109" s="1" t="s">
        <v>248</v>
      </c>
      <c r="D109" s="10">
        <v>116</v>
      </c>
      <c r="E109" s="11">
        <v>39.50397288</v>
      </c>
      <c r="F109" s="11">
        <v>-80.1720235</v>
      </c>
      <c r="G109" s="10">
        <v>64.565515314</v>
      </c>
      <c r="H109" s="10">
        <v>506.4143480266</v>
      </c>
      <c r="I109" s="10">
        <v>815.5</v>
      </c>
      <c r="J109" s="10">
        <v>167.331851959228</v>
      </c>
      <c r="K109" s="10">
        <v>26.94212011697</v>
      </c>
      <c r="L109" s="10">
        <v>19.52035232547</v>
      </c>
      <c r="M109" s="10">
        <v>7.183618297741485</v>
      </c>
      <c r="N109" s="12">
        <v>161.7840510876</v>
      </c>
      <c r="O109" s="10">
        <v>1287.903077724</v>
      </c>
      <c r="P109" s="13">
        <v>39.5516548</v>
      </c>
      <c r="Q109" s="13">
        <v>-80.3527603</v>
      </c>
      <c r="R109" s="10">
        <v>2.536081633</v>
      </c>
      <c r="S109" s="10">
        <v>48.24428092</v>
      </c>
      <c r="T109" s="10">
        <v>22.2016689662</v>
      </c>
      <c r="U109" s="10">
        <v>31.95882839172</v>
      </c>
      <c r="V109" s="10">
        <v>84.45</v>
      </c>
      <c r="W109" s="10">
        <v>5.07</v>
      </c>
      <c r="X109" s="10">
        <v>0.03</v>
      </c>
      <c r="Y109" s="10">
        <v>7.73</v>
      </c>
      <c r="Z109" s="10">
        <v>0.01</v>
      </c>
      <c r="AA109" s="10">
        <v>0.32</v>
      </c>
      <c r="AB109" s="10">
        <v>2.46</v>
      </c>
      <c r="AC109" s="10">
        <v>3.04</v>
      </c>
      <c r="AD109" s="10">
        <f t="shared" si="22"/>
        <v>5.942515691617109</v>
      </c>
      <c r="AE109" s="10">
        <f t="shared" si="23"/>
        <v>3.2848634044007072</v>
      </c>
      <c r="AF109" s="10">
        <f t="shared" si="24"/>
        <v>0.623476065452161</v>
      </c>
      <c r="AG109" s="10">
        <f t="shared" si="25"/>
        <v>2.5786177724545554</v>
      </c>
      <c r="AH109" s="10">
        <f t="shared" si="37"/>
        <v>616.2750432337776</v>
      </c>
      <c r="AI109" s="10">
        <f t="shared" si="27"/>
        <v>12.630581449462573</v>
      </c>
      <c r="AJ109" s="10">
        <f t="shared" si="28"/>
        <v>1.3802066513838551</v>
      </c>
      <c r="AK109" s="12">
        <f t="shared" si="34"/>
        <v>1.3946900955827586</v>
      </c>
      <c r="AL109" s="12">
        <f t="shared" si="35"/>
        <v>0.7170051634891399</v>
      </c>
      <c r="AM109" s="12">
        <f t="shared" si="29"/>
        <v>10.052177392043347</v>
      </c>
      <c r="AN109" s="12">
        <f t="shared" si="36"/>
        <v>1137.3697729477396</v>
      </c>
      <c r="AO109" s="10">
        <f t="shared" si="30"/>
        <v>0.014185258229224099</v>
      </c>
      <c r="AQ109" s="10"/>
      <c r="AR109" s="11"/>
      <c r="AS109" s="11"/>
      <c r="AT109" s="15"/>
      <c r="AU109" s="15"/>
      <c r="AV109" s="15"/>
      <c r="AW109" s="15"/>
      <c r="AX109" s="10"/>
      <c r="AY109" s="10"/>
      <c r="AZ109" s="10"/>
      <c r="BA109" s="10"/>
      <c r="BB109" s="10"/>
      <c r="BC109" s="13"/>
      <c r="BD109" s="13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</row>
    <row r="110" spans="1:80" ht="12.75">
      <c r="A110" s="1">
        <v>108</v>
      </c>
      <c r="B110" s="9" t="s">
        <v>249</v>
      </c>
      <c r="C110" s="1" t="s">
        <v>250</v>
      </c>
      <c r="D110" s="10">
        <v>11</v>
      </c>
      <c r="E110" s="11">
        <v>39.6081377</v>
      </c>
      <c r="F110" s="11">
        <v>-79.95506418</v>
      </c>
      <c r="G110" s="10">
        <v>20.33</v>
      </c>
      <c r="H110" s="10">
        <v>314.74</v>
      </c>
      <c r="I110" s="10">
        <v>1310.7</v>
      </c>
      <c r="J110" s="10">
        <v>120.07</v>
      </c>
      <c r="K110" s="10">
        <v>8.6</v>
      </c>
      <c r="L110" s="10">
        <v>7.082191240359</v>
      </c>
      <c r="M110" s="10">
        <v>140.87173527154977</v>
      </c>
      <c r="N110" s="12">
        <v>16.08421757092</v>
      </c>
      <c r="O110" s="10">
        <v>1540.35</v>
      </c>
      <c r="P110" s="13">
        <v>39.561173</v>
      </c>
      <c r="Q110" s="13">
        <v>-79.922058</v>
      </c>
      <c r="R110" s="10">
        <v>2.55</v>
      </c>
      <c r="S110" s="10">
        <v>48.77</v>
      </c>
      <c r="T110" s="10">
        <v>20.16</v>
      </c>
      <c r="U110" s="10">
        <v>46.74980100361</v>
      </c>
      <c r="V110" s="10">
        <v>76.5</v>
      </c>
      <c r="W110" s="10">
        <v>9.5</v>
      </c>
      <c r="X110" s="10">
        <v>0.04</v>
      </c>
      <c r="Y110" s="10">
        <v>13.24</v>
      </c>
      <c r="Z110" s="10">
        <v>0</v>
      </c>
      <c r="AA110" s="10">
        <v>0</v>
      </c>
      <c r="AB110" s="10">
        <v>0.75</v>
      </c>
      <c r="AC110" s="10">
        <v>5.71</v>
      </c>
      <c r="AD110" s="10">
        <f t="shared" si="22"/>
        <v>1.5531916078903292</v>
      </c>
      <c r="AE110" s="10">
        <f t="shared" si="23"/>
        <v>4.559766615001614</v>
      </c>
      <c r="AF110" s="10">
        <f t="shared" si="24"/>
        <v>0.5291845257925603</v>
      </c>
      <c r="AG110" s="10">
        <f t="shared" si="25"/>
        <v>3.579416792776267</v>
      </c>
      <c r="AH110" s="10">
        <f t="shared" si="37"/>
        <v>59.755610234217116</v>
      </c>
      <c r="AI110" s="10">
        <f t="shared" si="27"/>
        <v>64.47122479094935</v>
      </c>
      <c r="AJ110" s="10">
        <f t="shared" si="28"/>
        <v>1.2143134388960755</v>
      </c>
      <c r="AK110" s="12">
        <f t="shared" si="34"/>
        <v>1.4622015973563636</v>
      </c>
      <c r="AL110" s="12">
        <f t="shared" si="35"/>
        <v>0.6839002240238169</v>
      </c>
      <c r="AM110" s="12">
        <f t="shared" si="29"/>
        <v>0.7245802948134122</v>
      </c>
      <c r="AN110" s="12">
        <f t="shared" si="36"/>
        <v>1916.5076336549857</v>
      </c>
      <c r="AO110" s="10">
        <f t="shared" si="30"/>
        <v>0.4475812901809422</v>
      </c>
      <c r="AQ110" s="10"/>
      <c r="AR110" s="11"/>
      <c r="AS110" s="11"/>
      <c r="AT110" s="10"/>
      <c r="AU110" s="10"/>
      <c r="AV110" s="10"/>
      <c r="AW110" s="10"/>
      <c r="AX110" s="10"/>
      <c r="AY110" s="10"/>
      <c r="AZ110" s="10"/>
      <c r="BA110" s="10"/>
      <c r="BB110" s="10"/>
      <c r="BC110" s="13"/>
      <c r="BD110" s="13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</row>
    <row r="111" spans="1:80" ht="12.75">
      <c r="A111" s="1">
        <v>109</v>
      </c>
      <c r="B111" s="9" t="s">
        <v>251</v>
      </c>
      <c r="C111" s="1" t="s">
        <v>252</v>
      </c>
      <c r="D111" s="10">
        <v>63.2</v>
      </c>
      <c r="E111" s="11">
        <v>39.62924826</v>
      </c>
      <c r="F111" s="11">
        <v>-79.9525633</v>
      </c>
      <c r="G111" s="10">
        <v>50.28</v>
      </c>
      <c r="H111" s="10">
        <v>284.65</v>
      </c>
      <c r="I111" s="10">
        <v>1595.8</v>
      </c>
      <c r="J111" s="10">
        <v>131.22</v>
      </c>
      <c r="K111" s="10">
        <v>24.52</v>
      </c>
      <c r="L111" s="10">
        <v>18.23792059754</v>
      </c>
      <c r="M111" s="10">
        <v>51.24495580189373</v>
      </c>
      <c r="N111" s="12">
        <v>88.11119777313</v>
      </c>
      <c r="O111" s="10">
        <v>1604.42</v>
      </c>
      <c r="P111" s="13">
        <v>39.560005</v>
      </c>
      <c r="Q111" s="13">
        <v>-79.846481</v>
      </c>
      <c r="R111" s="10">
        <v>2.55</v>
      </c>
      <c r="S111" s="10">
        <v>50.07</v>
      </c>
      <c r="T111" s="10">
        <v>19.62</v>
      </c>
      <c r="U111" s="10">
        <v>52.69184381608</v>
      </c>
      <c r="V111" s="10">
        <v>67.98</v>
      </c>
      <c r="W111" s="10">
        <v>12.7</v>
      </c>
      <c r="X111" s="10">
        <v>0.35</v>
      </c>
      <c r="Y111" s="10">
        <v>15.15</v>
      </c>
      <c r="Z111" s="10">
        <v>0.01</v>
      </c>
      <c r="AA111" s="10">
        <v>0.64</v>
      </c>
      <c r="AB111" s="10">
        <v>3.21</v>
      </c>
      <c r="AC111" s="10">
        <v>6.32</v>
      </c>
      <c r="AD111" s="10">
        <f t="shared" si="22"/>
        <v>3.465307333804527</v>
      </c>
      <c r="AE111" s="10">
        <f t="shared" si="23"/>
        <v>5.263002337376168</v>
      </c>
      <c r="AF111" s="10">
        <f t="shared" si="24"/>
        <v>0.4925628597428323</v>
      </c>
      <c r="AG111" s="10">
        <f t="shared" si="25"/>
        <v>4.131456834840292</v>
      </c>
      <c r="AH111" s="10">
        <f t="shared" si="37"/>
        <v>354.24095725548307</v>
      </c>
      <c r="AI111" s="10">
        <f t="shared" si="27"/>
        <v>31.738265712012726</v>
      </c>
      <c r="AJ111" s="10">
        <f t="shared" si="28"/>
        <v>1.3444515162165664</v>
      </c>
      <c r="AK111" s="12">
        <f t="shared" si="34"/>
        <v>1.3941645217267404</v>
      </c>
      <c r="AL111" s="12">
        <f t="shared" si="35"/>
        <v>0.7172754609774831</v>
      </c>
      <c r="AM111" s="12">
        <f t="shared" si="29"/>
        <v>3.425270737959614</v>
      </c>
      <c r="AN111" s="12">
        <f t="shared" si="36"/>
        <v>2224.8077437715324</v>
      </c>
      <c r="AO111" s="10">
        <f t="shared" si="30"/>
        <v>0.1800279494182109</v>
      </c>
      <c r="AQ111" s="10"/>
      <c r="AR111" s="11"/>
      <c r="AS111" s="11"/>
      <c r="AT111" s="10"/>
      <c r="AU111" s="10"/>
      <c r="AV111" s="10"/>
      <c r="AW111" s="10"/>
      <c r="AX111" s="10"/>
      <c r="AY111" s="10"/>
      <c r="AZ111" s="10"/>
      <c r="BA111" s="10"/>
      <c r="BB111" s="10"/>
      <c r="BC111" s="13"/>
      <c r="BD111" s="13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</row>
    <row r="112" spans="1:80" ht="12.75">
      <c r="A112" s="1">
        <v>110</v>
      </c>
      <c r="B112" s="9" t="s">
        <v>253</v>
      </c>
      <c r="C112" s="1" t="s">
        <v>254</v>
      </c>
      <c r="D112" s="10">
        <v>1.08</v>
      </c>
      <c r="E112" s="11">
        <v>38.8820545</v>
      </c>
      <c r="F112" s="11">
        <v>-79.5956115</v>
      </c>
      <c r="G112" s="10">
        <v>5.17</v>
      </c>
      <c r="H112" s="10">
        <v>377.55</v>
      </c>
      <c r="I112" s="10">
        <v>1240.2</v>
      </c>
      <c r="J112" s="10">
        <v>141.8</v>
      </c>
      <c r="K112" s="10">
        <v>1.62</v>
      </c>
      <c r="L112" s="10">
        <v>1.384763726898</v>
      </c>
      <c r="M112" s="10">
        <v>695.0242732232</v>
      </c>
      <c r="N112" s="12">
        <v>1.075378908547</v>
      </c>
      <c r="O112" s="10">
        <v>3376.98</v>
      </c>
      <c r="P112" s="13">
        <v>38.877708</v>
      </c>
      <c r="Q112" s="13">
        <v>-79.584183</v>
      </c>
      <c r="R112" s="10">
        <v>2.8</v>
      </c>
      <c r="S112" s="10">
        <v>54.95</v>
      </c>
      <c r="T112" s="10">
        <v>15.24</v>
      </c>
      <c r="U112" s="10">
        <v>72.26644990154</v>
      </c>
      <c r="V112" s="10">
        <v>82.1</v>
      </c>
      <c r="W112" s="10">
        <v>3.27</v>
      </c>
      <c r="X112" s="10">
        <v>2.57</v>
      </c>
      <c r="Y112" s="10">
        <v>9.24</v>
      </c>
      <c r="Z112" s="10">
        <v>0</v>
      </c>
      <c r="AA112" s="10">
        <v>0</v>
      </c>
      <c r="AB112" s="10">
        <v>2.87</v>
      </c>
      <c r="AC112" s="10">
        <v>3.34</v>
      </c>
      <c r="AD112" s="10">
        <f t="shared" si="22"/>
        <v>0.779916442799452</v>
      </c>
      <c r="AE112" s="10">
        <f t="shared" si="23"/>
        <v>1.7755283141967024</v>
      </c>
      <c r="AF112" s="10">
        <f t="shared" si="24"/>
        <v>0.8480366901018621</v>
      </c>
      <c r="AG112" s="10">
        <f t="shared" si="25"/>
        <v>1.3937897266444115</v>
      </c>
      <c r="AH112" s="10">
        <f t="shared" si="37"/>
        <v>4.761539434592451</v>
      </c>
      <c r="AI112" s="10">
        <f t="shared" si="27"/>
        <v>239.88394584139266</v>
      </c>
      <c r="AJ112" s="10">
        <f t="shared" si="28"/>
        <v>1.1698746641991782</v>
      </c>
      <c r="AK112" s="12">
        <f t="shared" si="34"/>
        <v>0.9957212116175925</v>
      </c>
      <c r="AL112" s="12">
        <f t="shared" si="35"/>
        <v>1.0042971750852394</v>
      </c>
      <c r="AM112" s="12">
        <f t="shared" si="29"/>
        <v>0.0614490295269793</v>
      </c>
      <c r="AN112" s="12">
        <f t="shared" si="36"/>
        <v>1234.8934466481383</v>
      </c>
      <c r="AO112" s="10">
        <f t="shared" si="30"/>
        <v>1.8408800774021983</v>
      </c>
      <c r="AQ112" s="10"/>
      <c r="AR112" s="11"/>
      <c r="AS112" s="11"/>
      <c r="AT112" s="10"/>
      <c r="AU112" s="10"/>
      <c r="AV112" s="10"/>
      <c r="AW112" s="10"/>
      <c r="AX112" s="10"/>
      <c r="AY112" s="10"/>
      <c r="AZ112" s="10"/>
      <c r="BA112" s="10"/>
      <c r="BB112" s="10"/>
      <c r="BC112" s="13"/>
      <c r="BD112" s="13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</row>
    <row r="113" spans="1:80" ht="12.75">
      <c r="A113" s="1">
        <v>111</v>
      </c>
      <c r="B113" s="9" t="s">
        <v>255</v>
      </c>
      <c r="C113" s="1" t="s">
        <v>256</v>
      </c>
      <c r="D113" s="10">
        <v>349</v>
      </c>
      <c r="E113" s="11">
        <v>39.07232928</v>
      </c>
      <c r="F113" s="11">
        <v>-79.6228373</v>
      </c>
      <c r="G113" s="10">
        <v>161.047539873</v>
      </c>
      <c r="H113" s="10">
        <v>441.0729601972</v>
      </c>
      <c r="I113" s="10">
        <v>3065.5</v>
      </c>
      <c r="J113" s="10">
        <v>61.1729497909545</v>
      </c>
      <c r="K113" s="10">
        <v>52.35937870427</v>
      </c>
      <c r="L113" s="10">
        <v>32.38948205681</v>
      </c>
      <c r="M113" s="10">
        <v>30.92873857441965</v>
      </c>
      <c r="N113" s="12">
        <v>411.2003001047</v>
      </c>
      <c r="O113" s="10">
        <v>3234.90824</v>
      </c>
      <c r="P113" s="13">
        <v>38.8949585</v>
      </c>
      <c r="Q113" s="13">
        <v>-79.568512</v>
      </c>
      <c r="R113" s="10">
        <v>2.762793313</v>
      </c>
      <c r="S113" s="10">
        <v>55.73041861</v>
      </c>
      <c r="T113" s="10">
        <v>18.6757571426</v>
      </c>
      <c r="U113" s="10">
        <v>72.14539855817</v>
      </c>
      <c r="V113" s="10">
        <v>91.07</v>
      </c>
      <c r="W113" s="10">
        <v>4.04</v>
      </c>
      <c r="X113" s="10">
        <v>1.64</v>
      </c>
      <c r="Y113" s="10">
        <v>2.65</v>
      </c>
      <c r="Z113" s="10">
        <v>0.11</v>
      </c>
      <c r="AA113" s="10">
        <v>0.22</v>
      </c>
      <c r="AB113" s="10">
        <v>0.31</v>
      </c>
      <c r="AC113" s="10">
        <v>1.62</v>
      </c>
      <c r="AD113" s="10">
        <f t="shared" si="22"/>
        <v>10.775102837021794</v>
      </c>
      <c r="AE113" s="10">
        <f t="shared" si="23"/>
        <v>3.005955724665952</v>
      </c>
      <c r="AF113" s="10">
        <f t="shared" si="24"/>
        <v>0.6517591752544232</v>
      </c>
      <c r="AG113" s="10">
        <f t="shared" si="25"/>
        <v>2.3596752438627724</v>
      </c>
      <c r="AH113" s="10">
        <f t="shared" si="37"/>
        <v>2666.3169475140894</v>
      </c>
      <c r="AI113" s="10">
        <f t="shared" si="27"/>
        <v>19.03475211367658</v>
      </c>
      <c r="AJ113" s="10">
        <f t="shared" si="28"/>
        <v>1.6165549857337487</v>
      </c>
      <c r="AK113" s="12">
        <f t="shared" si="34"/>
        <v>1.1782243556008596</v>
      </c>
      <c r="AL113" s="12">
        <f t="shared" si="35"/>
        <v>0.8487347891310816</v>
      </c>
      <c r="AM113" s="12">
        <f t="shared" si="29"/>
        <v>9.414849471381018</v>
      </c>
      <c r="AN113" s="12">
        <f t="shared" si="36"/>
        <v>3611.8467620944352</v>
      </c>
      <c r="AO113" s="10">
        <f t="shared" si="30"/>
        <v>0.07012159294596447</v>
      </c>
      <c r="AQ113" s="10"/>
      <c r="AR113" s="11"/>
      <c r="AS113" s="11"/>
      <c r="AT113" s="10"/>
      <c r="AU113" s="10"/>
      <c r="AV113" s="10"/>
      <c r="AW113" s="10"/>
      <c r="AX113" s="10"/>
      <c r="AY113" s="10"/>
      <c r="AZ113" s="10"/>
      <c r="BA113" s="10"/>
      <c r="BB113" s="10"/>
      <c r="BC113" s="13"/>
      <c r="BD113" s="13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</row>
    <row r="114" spans="1:80" ht="12.75">
      <c r="A114" s="1">
        <v>112</v>
      </c>
      <c r="B114" s="9" t="s">
        <v>257</v>
      </c>
      <c r="C114" s="1" t="s">
        <v>258</v>
      </c>
      <c r="D114" s="10">
        <v>54.7</v>
      </c>
      <c r="E114" s="11">
        <v>39.14010775</v>
      </c>
      <c r="F114" s="11">
        <v>-79.4197715</v>
      </c>
      <c r="G114" s="10">
        <v>42.92</v>
      </c>
      <c r="H114" s="10">
        <v>188.13</v>
      </c>
      <c r="I114" s="10">
        <v>1227.4</v>
      </c>
      <c r="J114" s="10">
        <v>59.35</v>
      </c>
      <c r="K114" s="10">
        <v>17.79</v>
      </c>
      <c r="L114" s="10">
        <v>13.96264481831</v>
      </c>
      <c r="M114" s="10">
        <v>9.810930944579722</v>
      </c>
      <c r="N114" s="12">
        <v>69.23418599007</v>
      </c>
      <c r="O114" s="10">
        <v>3750</v>
      </c>
      <c r="P114" s="13">
        <v>39.082172</v>
      </c>
      <c r="Q114" s="13">
        <v>-79.406372</v>
      </c>
      <c r="R114" s="10">
        <v>2.65</v>
      </c>
      <c r="S114" s="10">
        <v>58.01</v>
      </c>
      <c r="T114" s="10">
        <v>15.44</v>
      </c>
      <c r="U114" s="10">
        <v>72.13284751745</v>
      </c>
      <c r="V114" s="10">
        <v>67.19</v>
      </c>
      <c r="W114" s="10">
        <v>5.32</v>
      </c>
      <c r="X114" s="10">
        <v>5.53</v>
      </c>
      <c r="Y114" s="10">
        <v>4.58</v>
      </c>
      <c r="Z114" s="10">
        <v>16.73</v>
      </c>
      <c r="AA114" s="10">
        <v>0.48</v>
      </c>
      <c r="AB114" s="10">
        <v>0.22</v>
      </c>
      <c r="AC114" s="10">
        <v>2.11</v>
      </c>
      <c r="AD114" s="10">
        <f t="shared" si="22"/>
        <v>3.9175958933130506</v>
      </c>
      <c r="AE114" s="10">
        <f t="shared" si="23"/>
        <v>3.5640850150325245</v>
      </c>
      <c r="AF114" s="10">
        <f t="shared" si="24"/>
        <v>0.5985554865944823</v>
      </c>
      <c r="AG114" s="10">
        <f t="shared" si="25"/>
        <v>2.7978067368005317</v>
      </c>
      <c r="AH114" s="10">
        <f t="shared" si="37"/>
        <v>281.3185311011032</v>
      </c>
      <c r="AI114" s="10">
        <f t="shared" si="27"/>
        <v>28.597390493942218</v>
      </c>
      <c r="AJ114" s="10">
        <f t="shared" si="28"/>
        <v>1.2741139111890158</v>
      </c>
      <c r="AK114" s="12">
        <f t="shared" si="34"/>
        <v>1.2657072393065814</v>
      </c>
      <c r="AL114" s="12">
        <f t="shared" si="35"/>
        <v>0.7900721185318105</v>
      </c>
      <c r="AM114" s="12">
        <f t="shared" si="29"/>
        <v>5.679640385887575</v>
      </c>
      <c r="AN114" s="12">
        <f t="shared" si="36"/>
        <v>1553.529065524898</v>
      </c>
      <c r="AO114" s="10">
        <f t="shared" si="30"/>
        <v>0.05214974190495786</v>
      </c>
      <c r="AQ114" s="10"/>
      <c r="AR114" s="11"/>
      <c r="AS114" s="11"/>
      <c r="AT114" s="10"/>
      <c r="AU114" s="10"/>
      <c r="AV114" s="10"/>
      <c r="AW114" s="10"/>
      <c r="AX114" s="10"/>
      <c r="AY114" s="10"/>
      <c r="AZ114" s="10"/>
      <c r="BA114" s="10"/>
      <c r="BB114" s="10"/>
      <c r="BC114" s="13"/>
      <c r="BD114" s="13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</row>
    <row r="115" spans="1:80" ht="12.75">
      <c r="A115" s="1">
        <v>113</v>
      </c>
      <c r="B115" s="9" t="s">
        <v>259</v>
      </c>
      <c r="C115" s="1" t="s">
        <v>260</v>
      </c>
      <c r="D115" s="10">
        <v>85.9</v>
      </c>
      <c r="E115" s="11">
        <v>39.1270524</v>
      </c>
      <c r="F115" s="11">
        <v>-79.4683852</v>
      </c>
      <c r="G115" s="10">
        <v>55.7281275939</v>
      </c>
      <c r="H115" s="10">
        <v>177.6184008197</v>
      </c>
      <c r="I115" s="10">
        <v>1295.5</v>
      </c>
      <c r="J115" s="10">
        <v>67.333466053009</v>
      </c>
      <c r="K115" s="10">
        <v>21.39208720368</v>
      </c>
      <c r="L115" s="10">
        <v>16.26843209821</v>
      </c>
      <c r="M115" s="10">
        <v>4.972804170136274</v>
      </c>
      <c r="N115" s="12">
        <v>105.4181410353</v>
      </c>
      <c r="O115" s="10">
        <v>3715.5513</v>
      </c>
      <c r="P115" s="13">
        <v>39.1117096</v>
      </c>
      <c r="Q115" s="13">
        <v>-79.4029617</v>
      </c>
      <c r="R115" s="10">
        <v>2.647773913</v>
      </c>
      <c r="S115" s="10">
        <v>57.76714763</v>
      </c>
      <c r="T115" s="10">
        <v>16.654045454600002</v>
      </c>
      <c r="U115" s="10">
        <v>72.13666659127</v>
      </c>
      <c r="V115" s="10">
        <v>72.77</v>
      </c>
      <c r="W115" s="10">
        <v>3.73</v>
      </c>
      <c r="X115" s="10">
        <v>5.24</v>
      </c>
      <c r="Y115" s="10">
        <v>4.75</v>
      </c>
      <c r="Z115" s="10">
        <v>12.65</v>
      </c>
      <c r="AA115" s="10">
        <v>0.72</v>
      </c>
      <c r="AB115" s="10">
        <v>0.18</v>
      </c>
      <c r="AC115" s="10">
        <v>2.11</v>
      </c>
      <c r="AD115" s="10">
        <f t="shared" si="22"/>
        <v>5.2801646453349065</v>
      </c>
      <c r="AE115" s="10">
        <f t="shared" si="23"/>
        <v>3.081046367102088</v>
      </c>
      <c r="AF115" s="10">
        <f t="shared" si="24"/>
        <v>0.6437679127821688</v>
      </c>
      <c r="AG115" s="10">
        <f t="shared" si="25"/>
        <v>2.418621398175139</v>
      </c>
      <c r="AH115" s="10">
        <f t="shared" si="37"/>
        <v>457.73697794957906</v>
      </c>
      <c r="AI115" s="10">
        <f t="shared" si="27"/>
        <v>23.246788577583672</v>
      </c>
      <c r="AJ115" s="10">
        <f t="shared" si="28"/>
        <v>1.3149446163305283</v>
      </c>
      <c r="AK115" s="12">
        <f t="shared" si="34"/>
        <v>1.227219336848661</v>
      </c>
      <c r="AL115" s="12">
        <f t="shared" si="35"/>
        <v>0.8148502634972078</v>
      </c>
      <c r="AM115" s="12">
        <f t="shared" si="29"/>
        <v>9.592956647486364</v>
      </c>
      <c r="AN115" s="12">
        <f t="shared" si="36"/>
        <v>1589.8626508874404</v>
      </c>
      <c r="AO115" s="10">
        <f t="shared" si="30"/>
        <v>0.02799712274847106</v>
      </c>
      <c r="AQ115" s="10"/>
      <c r="AR115" s="11"/>
      <c r="AS115" s="11"/>
      <c r="AT115" s="10"/>
      <c r="AU115" s="10"/>
      <c r="AV115" s="10"/>
      <c r="AW115" s="10"/>
      <c r="AX115" s="10"/>
      <c r="AY115" s="10"/>
      <c r="AZ115" s="10"/>
      <c r="BA115" s="10"/>
      <c r="BB115" s="10"/>
      <c r="BC115" s="13"/>
      <c r="BD115" s="13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</row>
    <row r="116" spans="1:80" ht="12.75">
      <c r="A116" s="1">
        <v>114</v>
      </c>
      <c r="B116" s="9" t="s">
        <v>261</v>
      </c>
      <c r="C116" s="1" t="s">
        <v>262</v>
      </c>
      <c r="D116" s="10">
        <v>0.15</v>
      </c>
      <c r="E116" s="11">
        <v>39.05397</v>
      </c>
      <c r="F116" s="11">
        <v>-79.68714</v>
      </c>
      <c r="G116" s="10">
        <v>2.05</v>
      </c>
      <c r="H116" s="10">
        <v>332.17</v>
      </c>
      <c r="I116" s="10">
        <v>410.5</v>
      </c>
      <c r="J116" s="10">
        <v>103.22</v>
      </c>
      <c r="K116" s="10">
        <v>0.56</v>
      </c>
      <c r="L116" s="10">
        <v>0.6100065441513</v>
      </c>
      <c r="M116" s="10">
        <v>608.4997403594</v>
      </c>
      <c r="N116" s="12" t="s">
        <v>64</v>
      </c>
      <c r="O116" s="10">
        <v>2650.92</v>
      </c>
      <c r="P116" s="13">
        <v>39.056046</v>
      </c>
      <c r="Q116" s="13">
        <v>-79.691139</v>
      </c>
      <c r="R116" s="10">
        <v>2.6</v>
      </c>
      <c r="S116" s="10">
        <v>55.93</v>
      </c>
      <c r="T116" s="10">
        <v>17.89</v>
      </c>
      <c r="U116" s="10">
        <v>60.38910552216</v>
      </c>
      <c r="V116" s="10">
        <v>92.48</v>
      </c>
      <c r="W116" s="10">
        <v>0</v>
      </c>
      <c r="X116" s="10">
        <v>0</v>
      </c>
      <c r="Y116" s="10">
        <v>7.52</v>
      </c>
      <c r="Z116" s="10">
        <v>0</v>
      </c>
      <c r="AA116" s="10">
        <v>0</v>
      </c>
      <c r="AB116" s="10">
        <v>0</v>
      </c>
      <c r="AC116" s="10">
        <v>2.62</v>
      </c>
      <c r="AD116" s="10">
        <f t="shared" si="22"/>
        <v>0.24589900131103426</v>
      </c>
      <c r="AE116" s="10">
        <f t="shared" si="23"/>
        <v>2.4807198927160794</v>
      </c>
      <c r="AF116" s="10">
        <f t="shared" si="24"/>
        <v>0.7174465951514258</v>
      </c>
      <c r="AG116" s="10">
        <f t="shared" si="25"/>
        <v>1.9473651157821223</v>
      </c>
      <c r="AH116" s="10">
        <f t="shared" si="37"/>
        <v>0.7036301740571889</v>
      </c>
      <c r="AI116" s="10">
        <f t="shared" si="27"/>
        <v>200.2439024390244</v>
      </c>
      <c r="AJ116" s="10">
        <f t="shared" si="28"/>
        <v>0.9180229382278614</v>
      </c>
      <c r="AK116" s="12" t="s">
        <v>64</v>
      </c>
      <c r="AL116" s="12" t="s">
        <v>64</v>
      </c>
      <c r="AM116" s="12">
        <f t="shared" si="29"/>
        <v>0.02270167115317562</v>
      </c>
      <c r="AN116" s="12" t="s">
        <v>64</v>
      </c>
      <c r="AO116" s="10">
        <f t="shared" si="30"/>
        <v>1.8318925259939187</v>
      </c>
      <c r="AQ116" s="10"/>
      <c r="AR116" s="11"/>
      <c r="AS116" s="11"/>
      <c r="AT116" s="10"/>
      <c r="AU116" s="10"/>
      <c r="AV116" s="10"/>
      <c r="AW116" s="10"/>
      <c r="AX116" s="10"/>
      <c r="AY116" s="10"/>
      <c r="AZ116" s="10"/>
      <c r="BA116" s="10"/>
      <c r="BB116" s="10"/>
      <c r="BC116" s="13"/>
      <c r="BD116" s="13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</row>
    <row r="117" spans="1:80" ht="12.75">
      <c r="A117" s="1">
        <v>115</v>
      </c>
      <c r="B117" s="9" t="s">
        <v>263</v>
      </c>
      <c r="C117" s="1" t="s">
        <v>264</v>
      </c>
      <c r="D117" s="10">
        <v>57.6</v>
      </c>
      <c r="E117" s="11">
        <v>38.61122439</v>
      </c>
      <c r="F117" s="11">
        <v>-79.874785</v>
      </c>
      <c r="G117" s="10">
        <v>65.01</v>
      </c>
      <c r="H117" s="10">
        <v>331.03</v>
      </c>
      <c r="I117" s="10">
        <v>1300.8</v>
      </c>
      <c r="J117" s="10">
        <v>68.81</v>
      </c>
      <c r="K117" s="10">
        <v>22.53</v>
      </c>
      <c r="L117" s="10">
        <v>17.11545964838</v>
      </c>
      <c r="M117" s="10">
        <v>25.670685473740647</v>
      </c>
      <c r="N117" s="12">
        <v>40.76339291994</v>
      </c>
      <c r="O117" s="10">
        <v>4194.55</v>
      </c>
      <c r="P117" s="13">
        <v>38.518444</v>
      </c>
      <c r="Q117" s="13">
        <v>-79.928406</v>
      </c>
      <c r="R117" s="10">
        <v>2.83</v>
      </c>
      <c r="S117" s="10">
        <v>61.51</v>
      </c>
      <c r="T117" s="10">
        <v>14.03</v>
      </c>
      <c r="U117" s="10">
        <v>72.12750573398</v>
      </c>
      <c r="V117" s="10">
        <v>97.19</v>
      </c>
      <c r="W117" s="10">
        <v>0</v>
      </c>
      <c r="X117" s="10">
        <v>0.23</v>
      </c>
      <c r="Y117" s="10">
        <v>2.39</v>
      </c>
      <c r="Z117" s="10">
        <v>0</v>
      </c>
      <c r="AA117" s="10">
        <v>0.25</v>
      </c>
      <c r="AB117" s="10">
        <v>0</v>
      </c>
      <c r="AC117" s="10">
        <v>1.46</v>
      </c>
      <c r="AD117" s="10">
        <f t="shared" si="22"/>
        <v>3.3653785047748874</v>
      </c>
      <c r="AE117" s="10">
        <f t="shared" si="23"/>
        <v>5.085745815543819</v>
      </c>
      <c r="AF117" s="10">
        <f t="shared" si="24"/>
        <v>0.501073134497348</v>
      </c>
      <c r="AG117" s="10">
        <f t="shared" si="25"/>
        <v>3.992310465201898</v>
      </c>
      <c r="AH117" s="10">
        <f t="shared" si="37"/>
        <v>437.2565988808562</v>
      </c>
      <c r="AI117" s="10">
        <f t="shared" si="27"/>
        <v>20.00922934933087</v>
      </c>
      <c r="AJ117" s="10">
        <f t="shared" si="28"/>
        <v>1.3163537797322606</v>
      </c>
      <c r="AK117" s="12">
        <f>N117/D117</f>
        <v>0.7076977937489584</v>
      </c>
      <c r="AL117" s="12">
        <f>1/AK117</f>
        <v>1.4130325243810637</v>
      </c>
      <c r="AM117" s="12">
        <f t="shared" si="29"/>
        <v>4.446747390900729</v>
      </c>
      <c r="AN117" s="12">
        <f>AK117*I117</f>
        <v>920.573290108645</v>
      </c>
      <c r="AO117" s="10">
        <f t="shared" si="30"/>
        <v>0.07754791249657327</v>
      </c>
      <c r="AQ117" s="10"/>
      <c r="AR117" s="11"/>
      <c r="AS117" s="11"/>
      <c r="AT117" s="10"/>
      <c r="AU117" s="10"/>
      <c r="AV117" s="10"/>
      <c r="AW117" s="10"/>
      <c r="AX117" s="10"/>
      <c r="AY117" s="10"/>
      <c r="AZ117" s="10"/>
      <c r="BA117" s="10"/>
      <c r="BB117" s="10"/>
      <c r="BC117" s="13"/>
      <c r="BD117" s="13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</row>
    <row r="118" spans="1:80" ht="12.75">
      <c r="A118" s="1">
        <v>116</v>
      </c>
      <c r="B118" s="9" t="s">
        <v>265</v>
      </c>
      <c r="C118" s="1" t="s">
        <v>266</v>
      </c>
      <c r="D118" s="10">
        <v>5.06</v>
      </c>
      <c r="E118" s="11">
        <v>38.9076087</v>
      </c>
      <c r="F118" s="11">
        <v>-79.6967274</v>
      </c>
      <c r="G118" s="10">
        <v>11.89</v>
      </c>
      <c r="H118" s="10">
        <v>520.48</v>
      </c>
      <c r="I118" s="10">
        <v>1756.8</v>
      </c>
      <c r="J118" s="10">
        <v>91.6</v>
      </c>
      <c r="K118" s="10">
        <v>3.58</v>
      </c>
      <c r="L118" s="10">
        <v>2.91579990271</v>
      </c>
      <c r="M118" s="10">
        <v>329.80648450999433</v>
      </c>
      <c r="N118" s="12">
        <v>5.978317294153</v>
      </c>
      <c r="O118" s="10">
        <v>3115.73</v>
      </c>
      <c r="P118" s="13">
        <v>38.92012</v>
      </c>
      <c r="Q118" s="13">
        <v>-79.680534</v>
      </c>
      <c r="R118" s="10">
        <v>2.61</v>
      </c>
      <c r="S118" s="10">
        <v>55.59</v>
      </c>
      <c r="T118" s="10">
        <v>16</v>
      </c>
      <c r="U118" s="10">
        <v>72.15309057096</v>
      </c>
      <c r="V118" s="10">
        <v>94.27</v>
      </c>
      <c r="W118" s="10">
        <v>0.02</v>
      </c>
      <c r="X118" s="10">
        <v>0.03</v>
      </c>
      <c r="Y118" s="10">
        <v>5.67</v>
      </c>
      <c r="Z118" s="10">
        <v>0</v>
      </c>
      <c r="AA118" s="10">
        <v>0</v>
      </c>
      <c r="AB118" s="10">
        <v>0</v>
      </c>
      <c r="AC118" s="10">
        <v>2.17</v>
      </c>
      <c r="AD118" s="10">
        <f t="shared" si="22"/>
        <v>1.7353728543913933</v>
      </c>
      <c r="AE118" s="10">
        <f t="shared" si="23"/>
        <v>1.680215231747756</v>
      </c>
      <c r="AF118" s="10">
        <f t="shared" si="24"/>
        <v>0.8717580868073923</v>
      </c>
      <c r="AG118" s="10">
        <f t="shared" si="25"/>
        <v>1.3189689569219887</v>
      </c>
      <c r="AH118" s="10">
        <f t="shared" si="37"/>
        <v>23.70293238589805</v>
      </c>
      <c r="AI118" s="10">
        <f t="shared" si="27"/>
        <v>147.75441547518923</v>
      </c>
      <c r="AJ118" s="10">
        <f t="shared" si="28"/>
        <v>1.2277934424350176</v>
      </c>
      <c r="AK118" s="12">
        <f>N118/D118</f>
        <v>1.1814856312555337</v>
      </c>
      <c r="AL118" s="12">
        <f>1/AK118</f>
        <v>0.8463920115027774</v>
      </c>
      <c r="AM118" s="12">
        <f t="shared" si="29"/>
        <v>0.1971303220865246</v>
      </c>
      <c r="AN118" s="12">
        <f>AK118*I118</f>
        <v>2075.633956989722</v>
      </c>
      <c r="AO118" s="10">
        <f t="shared" si="30"/>
        <v>0.6336583240662357</v>
      </c>
      <c r="AQ118" s="10"/>
      <c r="AR118" s="11"/>
      <c r="AS118" s="11"/>
      <c r="AT118" s="10"/>
      <c r="AU118" s="10"/>
      <c r="AV118" s="10"/>
      <c r="AW118" s="10"/>
      <c r="AX118" s="10"/>
      <c r="AY118" s="10"/>
      <c r="AZ118" s="10"/>
      <c r="BA118" s="10"/>
      <c r="BB118" s="10"/>
      <c r="BC118" s="13"/>
      <c r="BD118" s="13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</row>
    <row r="119" spans="1:80" ht="12.75">
      <c r="A119" s="1">
        <v>117</v>
      </c>
      <c r="B119" s="9" t="s">
        <v>267</v>
      </c>
      <c r="C119" s="1" t="s">
        <v>268</v>
      </c>
      <c r="D119" s="10">
        <v>151</v>
      </c>
      <c r="E119" s="11">
        <v>38.91316335</v>
      </c>
      <c r="F119" s="11">
        <v>-79.770342</v>
      </c>
      <c r="G119" s="10">
        <v>145.88</v>
      </c>
      <c r="H119" s="10">
        <v>389.46</v>
      </c>
      <c r="I119" s="10">
        <v>2723.7</v>
      </c>
      <c r="J119" s="10">
        <v>66.74</v>
      </c>
      <c r="K119" s="10">
        <v>64.45</v>
      </c>
      <c r="L119" s="10">
        <v>48.86008635443</v>
      </c>
      <c r="M119" s="10">
        <v>30.05022152630149</v>
      </c>
      <c r="N119" s="12">
        <v>152.9808648405</v>
      </c>
      <c r="O119" s="10">
        <v>3482.61</v>
      </c>
      <c r="P119" s="13">
        <v>38.673855</v>
      </c>
      <c r="Q119" s="13">
        <v>-79.84417</v>
      </c>
      <c r="R119" s="10">
        <v>2.76</v>
      </c>
      <c r="S119" s="10">
        <v>58.73</v>
      </c>
      <c r="T119" s="10">
        <v>15.2</v>
      </c>
      <c r="U119" s="10">
        <v>72.13374639094</v>
      </c>
      <c r="V119" s="10">
        <v>96.21</v>
      </c>
      <c r="W119" s="10">
        <v>0.1</v>
      </c>
      <c r="X119" s="10">
        <v>0.15</v>
      </c>
      <c r="Y119" s="10">
        <v>2.76</v>
      </c>
      <c r="Z119" s="10">
        <v>0.03</v>
      </c>
      <c r="AA119" s="10">
        <v>0.77</v>
      </c>
      <c r="AB119" s="10">
        <v>0.04</v>
      </c>
      <c r="AC119" s="10">
        <v>1.53</v>
      </c>
      <c r="AD119" s="10">
        <f t="shared" si="22"/>
        <v>3.0904570840225145</v>
      </c>
      <c r="AE119" s="10">
        <f t="shared" si="23"/>
        <v>15.809987010346735</v>
      </c>
      <c r="AF119" s="10">
        <f t="shared" si="24"/>
        <v>0.2841925487254756</v>
      </c>
      <c r="AG119" s="10">
        <f t="shared" si="25"/>
        <v>12.410839803122187</v>
      </c>
      <c r="AH119" s="10">
        <f t="shared" si="37"/>
        <v>1588.6535329832855</v>
      </c>
      <c r="AI119" s="10">
        <f t="shared" si="27"/>
        <v>18.670825335892513</v>
      </c>
      <c r="AJ119" s="10">
        <f t="shared" si="28"/>
        <v>1.3190725765910667</v>
      </c>
      <c r="AK119" s="12">
        <f>N119/D119</f>
        <v>1.0131183102019867</v>
      </c>
      <c r="AL119" s="12">
        <f>1/AK119</f>
        <v>0.987051551561267</v>
      </c>
      <c r="AM119" s="12">
        <f t="shared" si="29"/>
        <v>11.757069426004986</v>
      </c>
      <c r="AN119" s="12">
        <f>AK119*I119</f>
        <v>2759.430341497151</v>
      </c>
      <c r="AO119" s="10">
        <f t="shared" si="30"/>
        <v>0.07715868516998277</v>
      </c>
      <c r="AQ119" s="10"/>
      <c r="AR119" s="11"/>
      <c r="AS119" s="11"/>
      <c r="AT119" s="10"/>
      <c r="AU119" s="10"/>
      <c r="AV119" s="10"/>
      <c r="AW119" s="10"/>
      <c r="AX119" s="10"/>
      <c r="AY119" s="10"/>
      <c r="AZ119" s="10"/>
      <c r="BA119" s="10"/>
      <c r="BB119" s="10"/>
      <c r="BC119" s="13"/>
      <c r="BD119" s="13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</row>
    <row r="120" spans="1:80" ht="12.75">
      <c r="A120" s="1">
        <v>118</v>
      </c>
      <c r="B120" s="9" t="s">
        <v>269</v>
      </c>
      <c r="C120" s="1" t="s">
        <v>270</v>
      </c>
      <c r="D120" s="10">
        <v>213</v>
      </c>
      <c r="E120" s="11">
        <v>39.0962172</v>
      </c>
      <c r="F120" s="11">
        <v>-79.6767291</v>
      </c>
      <c r="G120" s="10">
        <v>152.165842623</v>
      </c>
      <c r="H120" s="10">
        <v>457.4605404916</v>
      </c>
      <c r="I120" s="10">
        <v>3195.7</v>
      </c>
      <c r="J120" s="10">
        <v>72.9212322235107</v>
      </c>
      <c r="K120" s="10">
        <v>88.62767745612</v>
      </c>
      <c r="L120" s="10">
        <v>63.40542860795</v>
      </c>
      <c r="M120" s="10">
        <v>20.716717635906402</v>
      </c>
      <c r="N120" s="12">
        <v>240.9830173956</v>
      </c>
      <c r="O120" s="10">
        <v>3231.6274</v>
      </c>
      <c r="P120" s="13">
        <v>38.7844048</v>
      </c>
      <c r="Q120" s="13">
        <v>-79.8076248</v>
      </c>
      <c r="R120" s="10">
        <v>2.732138075</v>
      </c>
      <c r="S120" s="10">
        <v>57.40907421</v>
      </c>
      <c r="T120" s="10">
        <v>19.2206371676</v>
      </c>
      <c r="U120" s="10">
        <v>70.48416029546</v>
      </c>
      <c r="V120" s="10">
        <v>95.24</v>
      </c>
      <c r="W120" s="10">
        <v>0.56</v>
      </c>
      <c r="X120" s="10">
        <v>0.12</v>
      </c>
      <c r="Y120" s="10">
        <v>3.08</v>
      </c>
      <c r="Z120" s="10">
        <v>0.02</v>
      </c>
      <c r="AA120" s="10">
        <v>0.87</v>
      </c>
      <c r="AB120" s="10">
        <v>0.18</v>
      </c>
      <c r="AC120" s="10">
        <v>1.61</v>
      </c>
      <c r="AD120" s="10">
        <f t="shared" si="22"/>
        <v>3.359333809050118</v>
      </c>
      <c r="AE120" s="10">
        <f t="shared" si="23"/>
        <v>18.874405525623683</v>
      </c>
      <c r="AF120" s="10">
        <f t="shared" si="24"/>
        <v>0.2601008686308455</v>
      </c>
      <c r="AG120" s="10">
        <f t="shared" si="25"/>
        <v>14.816408337614591</v>
      </c>
      <c r="AH120" s="10">
        <f t="shared" si="37"/>
        <v>1968.121662943271</v>
      </c>
      <c r="AI120" s="10">
        <f t="shared" si="27"/>
        <v>21.001428079477325</v>
      </c>
      <c r="AJ120" s="10">
        <f t="shared" si="28"/>
        <v>1.3977932079621262</v>
      </c>
      <c r="AK120" s="12">
        <f>N120/D120</f>
        <v>1.1313756685239436</v>
      </c>
      <c r="AL120" s="12">
        <f>1/AK120</f>
        <v>0.8838797119480715</v>
      </c>
      <c r="AM120" s="12">
        <f t="shared" si="29"/>
        <v>19.47192531388236</v>
      </c>
      <c r="AN120" s="12">
        <f>AK120*I120</f>
        <v>3615.537223901966</v>
      </c>
      <c r="AO120" s="10">
        <f t="shared" si="30"/>
        <v>0.04528634888080977</v>
      </c>
      <c r="AQ120" s="10"/>
      <c r="AR120" s="11"/>
      <c r="AS120" s="11"/>
      <c r="AT120" s="10"/>
      <c r="AU120" s="10"/>
      <c r="AV120" s="10"/>
      <c r="AW120" s="10"/>
      <c r="AX120" s="10"/>
      <c r="AY120" s="10"/>
      <c r="AZ120" s="10"/>
      <c r="BA120" s="10"/>
      <c r="BB120" s="10"/>
      <c r="BC120" s="13"/>
      <c r="BD120" s="13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</row>
    <row r="121" spans="1:80" ht="12.75">
      <c r="A121" s="1">
        <v>119</v>
      </c>
      <c r="B121" s="9" t="s">
        <v>271</v>
      </c>
      <c r="C121" s="1" t="s">
        <v>272</v>
      </c>
      <c r="D121" s="10">
        <v>722</v>
      </c>
      <c r="E121" s="11">
        <v>39.1228835</v>
      </c>
      <c r="F121" s="11">
        <v>-79.68117409</v>
      </c>
      <c r="G121" s="10">
        <v>295.559322498</v>
      </c>
      <c r="H121" s="10">
        <v>400.1957404375</v>
      </c>
      <c r="I121" s="10">
        <v>3252.4</v>
      </c>
      <c r="J121" s="10">
        <v>59.1215152740478</v>
      </c>
      <c r="K121" s="10">
        <v>93.80960429975</v>
      </c>
      <c r="L121" s="10">
        <v>56.34991459369</v>
      </c>
      <c r="M121" s="10">
        <v>20.509485786178892</v>
      </c>
      <c r="N121" s="12">
        <v>857.5746253659</v>
      </c>
      <c r="O121" s="10">
        <v>3218.50404</v>
      </c>
      <c r="P121" s="13">
        <v>38.9076614</v>
      </c>
      <c r="Q121" s="13">
        <v>-79.6198654</v>
      </c>
      <c r="R121" s="10">
        <v>2.7680621469999998</v>
      </c>
      <c r="S121" s="10">
        <v>56.76186961</v>
      </c>
      <c r="T121" s="10">
        <v>19.754461538599998</v>
      </c>
      <c r="U121" s="10">
        <v>71.43371951619</v>
      </c>
      <c r="V121" s="10">
        <v>89.72</v>
      </c>
      <c r="W121" s="10">
        <v>2.76</v>
      </c>
      <c r="X121" s="10">
        <v>1.62</v>
      </c>
      <c r="Y121" s="10">
        <v>3.46</v>
      </c>
      <c r="Z121" s="10">
        <v>1.66</v>
      </c>
      <c r="AA121" s="10">
        <v>0.53</v>
      </c>
      <c r="AB121" s="10">
        <v>0.29</v>
      </c>
      <c r="AC121" s="10">
        <v>1.8</v>
      </c>
      <c r="AD121" s="10">
        <f t="shared" si="22"/>
        <v>12.81279670441326</v>
      </c>
      <c r="AE121" s="10">
        <f t="shared" si="23"/>
        <v>4.397940269689969</v>
      </c>
      <c r="AF121" s="10">
        <f t="shared" si="24"/>
        <v>0.5388324969626551</v>
      </c>
      <c r="AG121" s="10">
        <f t="shared" si="25"/>
        <v>3.452383111706626</v>
      </c>
      <c r="AH121" s="10">
        <f t="shared" si="37"/>
        <v>7038.145256773861</v>
      </c>
      <c r="AI121" s="10">
        <f t="shared" si="27"/>
        <v>11.004220650228378</v>
      </c>
      <c r="AJ121" s="10">
        <f t="shared" si="28"/>
        <v>1.664769236584694</v>
      </c>
      <c r="AK121" s="12">
        <f>N121/D121</f>
        <v>1.1877764894264544</v>
      </c>
      <c r="AL121" s="12">
        <f>1/AK121</f>
        <v>0.8419092387346995</v>
      </c>
      <c r="AM121" s="12">
        <f t="shared" si="29"/>
        <v>20.71428361098147</v>
      </c>
      <c r="AN121" s="12">
        <f>AK121*I121</f>
        <v>3863.1242542106006</v>
      </c>
      <c r="AO121" s="10">
        <f t="shared" si="30"/>
        <v>0.05124863588942155</v>
      </c>
      <c r="AQ121" s="10"/>
      <c r="AR121" s="11"/>
      <c r="AS121" s="11"/>
      <c r="AT121" s="10"/>
      <c r="AU121" s="10"/>
      <c r="AV121" s="10"/>
      <c r="AW121" s="10"/>
      <c r="AX121" s="10"/>
      <c r="AY121" s="10"/>
      <c r="AZ121" s="10"/>
      <c r="BA121" s="10"/>
      <c r="BB121" s="10"/>
      <c r="BC121" s="13"/>
      <c r="BD121" s="13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</row>
    <row r="122" spans="1:80" ht="12.75">
      <c r="A122" s="1">
        <v>120</v>
      </c>
      <c r="B122" s="9" t="s">
        <v>273</v>
      </c>
      <c r="C122" s="1" t="s">
        <v>274</v>
      </c>
      <c r="D122" s="10">
        <v>0.95</v>
      </c>
      <c r="E122" s="11">
        <v>39.258992</v>
      </c>
      <c r="F122" s="11">
        <v>-79.7214551</v>
      </c>
      <c r="G122" s="10">
        <v>4.13</v>
      </c>
      <c r="H122" s="10">
        <v>539.23</v>
      </c>
      <c r="I122" s="10">
        <v>780.7</v>
      </c>
      <c r="J122" s="10">
        <v>66.53</v>
      </c>
      <c r="K122" s="10">
        <v>1.18</v>
      </c>
      <c r="L122" s="10">
        <v>1.058915524658</v>
      </c>
      <c r="M122" s="10">
        <v>201.4289723818931</v>
      </c>
      <c r="N122" s="12" t="s">
        <v>64</v>
      </c>
      <c r="O122" s="10">
        <v>2189.55</v>
      </c>
      <c r="P122" s="13">
        <v>39.264065</v>
      </c>
      <c r="Q122" s="13">
        <v>-79.727493</v>
      </c>
      <c r="R122" s="10">
        <v>2.61</v>
      </c>
      <c r="S122" s="10">
        <v>56.12</v>
      </c>
      <c r="T122" s="10">
        <v>18.71</v>
      </c>
      <c r="U122" s="10">
        <v>60.0753743424</v>
      </c>
      <c r="V122" s="10">
        <v>86.21</v>
      </c>
      <c r="W122" s="10">
        <v>3.71</v>
      </c>
      <c r="X122" s="10">
        <v>0</v>
      </c>
      <c r="Y122" s="10">
        <v>7.54</v>
      </c>
      <c r="Z122" s="10">
        <v>0</v>
      </c>
      <c r="AA122" s="10">
        <v>0</v>
      </c>
      <c r="AB122" s="10">
        <v>2.65</v>
      </c>
      <c r="AC122" s="10">
        <v>2.8</v>
      </c>
      <c r="AD122" s="10">
        <f t="shared" si="22"/>
        <v>0.8971442743809269</v>
      </c>
      <c r="AE122" s="10">
        <f t="shared" si="23"/>
        <v>1.1803179877491867</v>
      </c>
      <c r="AF122" s="10">
        <f t="shared" si="24"/>
        <v>1.0401091827595315</v>
      </c>
      <c r="AG122" s="10">
        <f t="shared" si="25"/>
        <v>0.9265496203831116</v>
      </c>
      <c r="AH122" s="10">
        <f t="shared" si="37"/>
        <v>3.5674411613793646</v>
      </c>
      <c r="AI122" s="10">
        <f t="shared" si="27"/>
        <v>189.03147699757872</v>
      </c>
      <c r="AJ122" s="10">
        <f t="shared" si="28"/>
        <v>1.1143476250205198</v>
      </c>
      <c r="AK122" s="12" t="s">
        <v>64</v>
      </c>
      <c r="AL122" s="12" t="s">
        <v>64</v>
      </c>
      <c r="AM122" s="12">
        <f t="shared" si="29"/>
        <v>0.08314210938862245</v>
      </c>
      <c r="AN122" s="12" t="s">
        <v>64</v>
      </c>
      <c r="AO122" s="10">
        <f t="shared" si="30"/>
        <v>0.37354926910945807</v>
      </c>
      <c r="AQ122" s="10"/>
      <c r="AR122" s="11"/>
      <c r="AS122" s="11"/>
      <c r="AT122" s="15"/>
      <c r="AU122" s="15"/>
      <c r="AV122" s="15"/>
      <c r="AW122" s="15"/>
      <c r="AX122" s="10"/>
      <c r="AY122" s="10"/>
      <c r="AZ122" s="10"/>
      <c r="BA122" s="10"/>
      <c r="BB122" s="10"/>
      <c r="BC122" s="13"/>
      <c r="BD122" s="13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</row>
    <row r="123" spans="1:80" ht="12.75">
      <c r="A123" s="1">
        <v>121</v>
      </c>
      <c r="B123" s="9" t="s">
        <v>275</v>
      </c>
      <c r="C123" s="1" t="s">
        <v>276</v>
      </c>
      <c r="D123" s="10">
        <v>912</v>
      </c>
      <c r="E123" s="11">
        <v>39.319722222222225</v>
      </c>
      <c r="F123" s="13">
        <f>-(25/3600+39/60+79)</f>
        <v>-79.65694444444445</v>
      </c>
      <c r="G123" s="10">
        <v>337.72</v>
      </c>
      <c r="H123" s="10">
        <v>434.68</v>
      </c>
      <c r="I123" s="10">
        <v>3436.4</v>
      </c>
      <c r="J123" s="10">
        <v>70.34</v>
      </c>
      <c r="K123" s="10">
        <v>121.4</v>
      </c>
      <c r="L123" s="10">
        <v>72.32845876364</v>
      </c>
      <c r="M123" s="10">
        <v>23.739275550029664</v>
      </c>
      <c r="N123" s="12">
        <v>1115.454414575</v>
      </c>
      <c r="O123" s="10">
        <v>3125</v>
      </c>
      <c r="P123" s="13">
        <v>38.971531</v>
      </c>
      <c r="Q123" s="13">
        <v>-79.627419</v>
      </c>
      <c r="R123" s="10">
        <v>2.76</v>
      </c>
      <c r="S123" s="10">
        <v>56.54</v>
      </c>
      <c r="T123" s="10">
        <v>16.41</v>
      </c>
      <c r="U123" s="10">
        <v>70.26374379093</v>
      </c>
      <c r="V123" s="10">
        <v>89.57</v>
      </c>
      <c r="W123" s="10">
        <v>2.93</v>
      </c>
      <c r="X123" s="10">
        <v>1.33</v>
      </c>
      <c r="Y123" s="10">
        <v>3.67</v>
      </c>
      <c r="Z123" s="10">
        <v>1.32</v>
      </c>
      <c r="AA123" s="10">
        <v>0.65</v>
      </c>
      <c r="AB123" s="10">
        <v>0.58</v>
      </c>
      <c r="AC123" s="10">
        <v>1.86</v>
      </c>
      <c r="AD123" s="10">
        <f t="shared" si="22"/>
        <v>12.609144665729675</v>
      </c>
      <c r="AE123" s="10">
        <f t="shared" si="23"/>
        <v>5.736190731495144</v>
      </c>
      <c r="AF123" s="10">
        <f t="shared" si="24"/>
        <v>0.4718094679570136</v>
      </c>
      <c r="AG123" s="10">
        <f t="shared" si="25"/>
        <v>4.502909724223688</v>
      </c>
      <c r="AH123" s="10">
        <f t="shared" si="37"/>
        <v>9038.55831587793</v>
      </c>
      <c r="AI123" s="10">
        <f t="shared" si="27"/>
        <v>10.175293142248016</v>
      </c>
      <c r="AJ123" s="10">
        <f t="shared" si="28"/>
        <v>1.6784541254600684</v>
      </c>
      <c r="AK123" s="12">
        <f aca="true" t="shared" si="38" ref="AK123:AK132">N123/D123</f>
        <v>1.2230859808936405</v>
      </c>
      <c r="AL123" s="12">
        <f aca="true" t="shared" si="39" ref="AL123:AL132">1/AK123</f>
        <v>0.8176040079123104</v>
      </c>
      <c r="AM123" s="12">
        <f t="shared" si="29"/>
        <v>24.91638059177432</v>
      </c>
      <c r="AN123" s="12">
        <f aca="true" t="shared" si="40" ref="AN123:AN132">AK123*I123</f>
        <v>4203.012664742906</v>
      </c>
      <c r="AO123" s="10">
        <f t="shared" si="30"/>
        <v>0.05461322248557482</v>
      </c>
      <c r="AQ123" s="10"/>
      <c r="AR123" s="11"/>
      <c r="AS123" s="11"/>
      <c r="AT123" s="10"/>
      <c r="AU123" s="10"/>
      <c r="AV123" s="10"/>
      <c r="AW123" s="10"/>
      <c r="AX123" s="10"/>
      <c r="AY123" s="10"/>
      <c r="AZ123" s="10"/>
      <c r="BA123" s="10"/>
      <c r="BB123" s="10"/>
      <c r="BC123" s="13"/>
      <c r="BD123" s="13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</row>
    <row r="124" spans="1:80" ht="12.75">
      <c r="A124" s="1">
        <v>122</v>
      </c>
      <c r="B124" s="9" t="s">
        <v>277</v>
      </c>
      <c r="C124" s="1" t="s">
        <v>278</v>
      </c>
      <c r="D124" s="10">
        <v>12.2</v>
      </c>
      <c r="E124" s="11">
        <v>39.2887124</v>
      </c>
      <c r="F124" s="11">
        <v>-79.7042306</v>
      </c>
      <c r="G124" s="10">
        <v>18.75</v>
      </c>
      <c r="H124" s="10">
        <v>544.29</v>
      </c>
      <c r="I124" s="10">
        <v>1276.2</v>
      </c>
      <c r="J124" s="10">
        <v>37.83</v>
      </c>
      <c r="K124" s="10">
        <v>9.17</v>
      </c>
      <c r="L124" s="10">
        <v>7.415210222535</v>
      </c>
      <c r="M124" s="10">
        <v>93.10188264846029</v>
      </c>
      <c r="N124" s="12">
        <v>15.3311119059</v>
      </c>
      <c r="O124" s="10">
        <v>2267.57</v>
      </c>
      <c r="P124" s="13">
        <v>39.271683</v>
      </c>
      <c r="Q124" s="13">
        <v>-79.751167</v>
      </c>
      <c r="R124" s="10">
        <v>2.61</v>
      </c>
      <c r="S124" s="10">
        <v>56.27</v>
      </c>
      <c r="T124" s="10">
        <v>18.39</v>
      </c>
      <c r="U124" s="10">
        <v>60.12453546398</v>
      </c>
      <c r="V124" s="10">
        <v>93.23</v>
      </c>
      <c r="W124" s="10">
        <v>1.24</v>
      </c>
      <c r="X124" s="10">
        <v>0</v>
      </c>
      <c r="Y124" s="10">
        <v>5.18</v>
      </c>
      <c r="Z124" s="10">
        <v>0</v>
      </c>
      <c r="AA124" s="10">
        <v>0</v>
      </c>
      <c r="AB124" s="10">
        <v>0.39</v>
      </c>
      <c r="AC124" s="10">
        <v>2.15</v>
      </c>
      <c r="AD124" s="10">
        <f t="shared" si="22"/>
        <v>1.645266908674269</v>
      </c>
      <c r="AE124" s="10">
        <f t="shared" si="23"/>
        <v>4.506995298720293</v>
      </c>
      <c r="AF124" s="10">
        <f t="shared" si="24"/>
        <v>0.5322735566458666</v>
      </c>
      <c r="AG124" s="10">
        <f t="shared" si="25"/>
        <v>3.53799130949543</v>
      </c>
      <c r="AH124" s="10">
        <f t="shared" si="37"/>
        <v>58.03983271547761</v>
      </c>
      <c r="AI124" s="10">
        <f t="shared" si="27"/>
        <v>68.06400000000001</v>
      </c>
      <c r="AJ124" s="10">
        <f t="shared" si="28"/>
        <v>1.236647340372381</v>
      </c>
      <c r="AK124" s="12">
        <f t="shared" si="38"/>
        <v>1.2566485168770494</v>
      </c>
      <c r="AL124" s="12">
        <f t="shared" si="39"/>
        <v>0.7957674612827639</v>
      </c>
      <c r="AM124" s="12">
        <f t="shared" si="29"/>
        <v>0.9503642786602227</v>
      </c>
      <c r="AN124" s="12">
        <f t="shared" si="40"/>
        <v>1603.7348372384904</v>
      </c>
      <c r="AO124" s="10">
        <f t="shared" si="30"/>
        <v>0.1710519808345924</v>
      </c>
      <c r="AQ124" s="10"/>
      <c r="AR124" s="11"/>
      <c r="AS124" s="11"/>
      <c r="AT124" s="10"/>
      <c r="AU124" s="10"/>
      <c r="AV124" s="10"/>
      <c r="AW124" s="10"/>
      <c r="AX124" s="10"/>
      <c r="AY124" s="10"/>
      <c r="AZ124" s="10"/>
      <c r="BA124" s="10"/>
      <c r="BB124" s="10"/>
      <c r="BC124" s="13"/>
      <c r="BD124" s="13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</row>
    <row r="125" spans="1:80" ht="12.75">
      <c r="A125" s="1">
        <v>123</v>
      </c>
      <c r="B125" s="9" t="s">
        <v>279</v>
      </c>
      <c r="C125" s="1" t="s">
        <v>280</v>
      </c>
      <c r="D125" s="10">
        <v>939</v>
      </c>
      <c r="E125" s="11">
        <v>39.34620905</v>
      </c>
      <c r="F125" s="11">
        <v>-79.6653372</v>
      </c>
      <c r="G125" s="10">
        <v>338.031220248</v>
      </c>
      <c r="H125" s="10">
        <v>438.2421563341</v>
      </c>
      <c r="I125" s="10">
        <v>3471.2</v>
      </c>
      <c r="J125" s="10">
        <v>72.5351390838623</v>
      </c>
      <c r="K125" s="10">
        <v>126.3657718779</v>
      </c>
      <c r="L125" s="10">
        <v>75.717575872</v>
      </c>
      <c r="M125" s="10">
        <v>15.198607010307933</v>
      </c>
      <c r="N125" s="12">
        <v>1150.981591612</v>
      </c>
      <c r="O125" s="10">
        <v>3110.23632</v>
      </c>
      <c r="P125" s="13">
        <v>38.9814224</v>
      </c>
      <c r="Q125" s="13">
        <v>-79.6305618</v>
      </c>
      <c r="R125" s="10">
        <v>2.759731707</v>
      </c>
      <c r="S125" s="10">
        <v>56.55626516</v>
      </c>
      <c r="T125" s="10">
        <v>19.1776571428568</v>
      </c>
      <c r="U125" s="10">
        <v>69.94716647228</v>
      </c>
      <c r="V125" s="10">
        <v>89.56</v>
      </c>
      <c r="W125" s="10">
        <v>2.91</v>
      </c>
      <c r="X125" s="10">
        <v>1.29</v>
      </c>
      <c r="Y125" s="10">
        <v>3.76</v>
      </c>
      <c r="Z125" s="10">
        <v>1.28</v>
      </c>
      <c r="AA125" s="10">
        <v>0.66</v>
      </c>
      <c r="AB125" s="10">
        <v>0.59</v>
      </c>
      <c r="AC125" s="10">
        <v>1.88</v>
      </c>
      <c r="AD125" s="10">
        <f t="shared" si="22"/>
        <v>12.401347892956485</v>
      </c>
      <c r="AE125" s="10">
        <f t="shared" si="23"/>
        <v>6.105592434432456</v>
      </c>
      <c r="AF125" s="10">
        <f t="shared" si="24"/>
        <v>0.45731404352665633</v>
      </c>
      <c r="AG125" s="10">
        <f t="shared" si="25"/>
        <v>4.792890061029478</v>
      </c>
      <c r="AH125" s="10">
        <f t="shared" si="37"/>
        <v>9179.828632134382</v>
      </c>
      <c r="AI125" s="10">
        <f t="shared" si="27"/>
        <v>10.268873973987725</v>
      </c>
      <c r="AJ125" s="10">
        <f t="shared" si="28"/>
        <v>1.6689093704151385</v>
      </c>
      <c r="AK125" s="12">
        <f t="shared" si="38"/>
        <v>1.2257524937294997</v>
      </c>
      <c r="AL125" s="12">
        <f t="shared" si="39"/>
        <v>0.8158253849089709</v>
      </c>
      <c r="AM125" s="12">
        <f t="shared" si="29"/>
        <v>32.4136218897778</v>
      </c>
      <c r="AN125" s="12">
        <f t="shared" si="40"/>
        <v>4254.8320562338395</v>
      </c>
      <c r="AO125" s="10">
        <f t="shared" si="30"/>
        <v>0.034680842065593215</v>
      </c>
      <c r="AQ125" s="10"/>
      <c r="AR125" s="11"/>
      <c r="AS125" s="11"/>
      <c r="AT125" s="10"/>
      <c r="AU125" s="10"/>
      <c r="AV125" s="10"/>
      <c r="AW125" s="10"/>
      <c r="AX125" s="10"/>
      <c r="AY125" s="10"/>
      <c r="AZ125" s="10"/>
      <c r="BA125" s="10"/>
      <c r="BB125" s="10"/>
      <c r="BC125" s="13"/>
      <c r="BD125" s="13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</row>
    <row r="126" spans="1:80" ht="12.75">
      <c r="A126" s="1">
        <v>124</v>
      </c>
      <c r="B126" s="9" t="s">
        <v>281</v>
      </c>
      <c r="C126" s="1" t="s">
        <v>282</v>
      </c>
      <c r="D126" s="10">
        <v>200</v>
      </c>
      <c r="E126" s="11">
        <v>39.61563755</v>
      </c>
      <c r="F126" s="11">
        <v>-79.7047743</v>
      </c>
      <c r="G126" s="10">
        <v>83.223596313</v>
      </c>
      <c r="H126" s="10">
        <v>241.6611367282</v>
      </c>
      <c r="I126" s="10">
        <v>1757</v>
      </c>
      <c r="J126" s="10">
        <v>94.5399360656738</v>
      </c>
      <c r="K126" s="10">
        <v>26.18645357208</v>
      </c>
      <c r="L126" s="10">
        <v>18.69480539044</v>
      </c>
      <c r="M126" s="10">
        <v>9.404537807301732</v>
      </c>
      <c r="N126" s="12">
        <v>261.3448673017</v>
      </c>
      <c r="O126" s="10">
        <v>2221.12868</v>
      </c>
      <c r="P126" s="13">
        <v>39.7018509</v>
      </c>
      <c r="Q126" s="13">
        <v>-79.6179199</v>
      </c>
      <c r="R126" s="10">
        <v>2.541181818</v>
      </c>
      <c r="S126" s="10">
        <v>51.66619076</v>
      </c>
      <c r="T126" s="10">
        <v>17.916193876999998</v>
      </c>
      <c r="U126" s="10">
        <v>68.84518554963</v>
      </c>
      <c r="V126" s="10">
        <v>77.03</v>
      </c>
      <c r="W126" s="10">
        <v>11.68</v>
      </c>
      <c r="X126" s="10">
        <v>0.22</v>
      </c>
      <c r="Y126" s="10">
        <v>5.98</v>
      </c>
      <c r="Z126" s="10">
        <v>0.07</v>
      </c>
      <c r="AA126" s="10">
        <v>0.58</v>
      </c>
      <c r="AB126" s="10">
        <v>4.48</v>
      </c>
      <c r="AC126" s="10">
        <v>2.94</v>
      </c>
      <c r="AD126" s="10">
        <f t="shared" si="22"/>
        <v>10.698158971062325</v>
      </c>
      <c r="AE126" s="10">
        <f t="shared" si="23"/>
        <v>1.7474787429321224</v>
      </c>
      <c r="AF126" s="10">
        <f t="shared" si="24"/>
        <v>0.854815705275435</v>
      </c>
      <c r="AG126" s="10">
        <f t="shared" si="25"/>
        <v>1.3717708132017161</v>
      </c>
      <c r="AH126" s="10">
        <f t="shared" si="37"/>
        <v>1043.0531556797475</v>
      </c>
      <c r="AI126" s="10">
        <f t="shared" si="27"/>
        <v>21.111800953566178</v>
      </c>
      <c r="AJ126" s="10">
        <f t="shared" si="28"/>
        <v>1.4007342160122738</v>
      </c>
      <c r="AK126" s="12">
        <f t="shared" si="38"/>
        <v>1.3067243365085</v>
      </c>
      <c r="AL126" s="12">
        <f t="shared" si="39"/>
        <v>0.7652723470903958</v>
      </c>
      <c r="AM126" s="12">
        <f t="shared" si="29"/>
        <v>8.539018561862484</v>
      </c>
      <c r="AN126" s="12">
        <f t="shared" si="40"/>
        <v>2295.9146592454344</v>
      </c>
      <c r="AO126" s="10">
        <f t="shared" si="30"/>
        <v>0.038916219358345404</v>
      </c>
      <c r="AQ126" s="10"/>
      <c r="AR126" s="11"/>
      <c r="AS126" s="11"/>
      <c r="AT126" s="10"/>
      <c r="AU126" s="10"/>
      <c r="AV126" s="10"/>
      <c r="AW126" s="10"/>
      <c r="AX126" s="10"/>
      <c r="AY126" s="10"/>
      <c r="AZ126" s="10"/>
      <c r="BA126" s="10"/>
      <c r="BB126" s="10"/>
      <c r="BC126" s="13"/>
      <c r="BD126" s="13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</row>
    <row r="127" spans="1:80" ht="12.75">
      <c r="A127" s="1">
        <v>125</v>
      </c>
      <c r="B127" s="9" t="s">
        <v>283</v>
      </c>
      <c r="C127" s="1" t="s">
        <v>284</v>
      </c>
      <c r="D127" s="10">
        <v>1354</v>
      </c>
      <c r="E127" s="11">
        <v>39.6070263</v>
      </c>
      <c r="F127" s="11">
        <v>-79.7775555</v>
      </c>
      <c r="G127" s="10">
        <v>464.138233623</v>
      </c>
      <c r="H127" s="10">
        <v>397.5160134676</v>
      </c>
      <c r="I127" s="10">
        <v>3969.2</v>
      </c>
      <c r="J127" s="10">
        <v>86.6137733459472</v>
      </c>
      <c r="K127" s="10">
        <v>154.2338940185</v>
      </c>
      <c r="L127" s="10">
        <v>97.44503896969</v>
      </c>
      <c r="M127" s="10">
        <v>15.02594437183808</v>
      </c>
      <c r="N127" s="12">
        <v>1689.416782597</v>
      </c>
      <c r="O127" s="10">
        <v>2860.89248</v>
      </c>
      <c r="P127" s="13">
        <v>39.1703148</v>
      </c>
      <c r="Q127" s="13">
        <v>-79.6323624</v>
      </c>
      <c r="R127" s="10">
        <v>2.740388614</v>
      </c>
      <c r="S127" s="10">
        <v>55.24374482</v>
      </c>
      <c r="T127" s="10">
        <v>19.3440263162</v>
      </c>
      <c r="U127" s="10">
        <v>68.24789417428</v>
      </c>
      <c r="V127" s="10">
        <v>86.16</v>
      </c>
      <c r="W127" s="10">
        <v>4.98</v>
      </c>
      <c r="X127" s="10">
        <v>1.03</v>
      </c>
      <c r="Y127" s="10">
        <v>4.62</v>
      </c>
      <c r="Z127" s="10">
        <v>0.9</v>
      </c>
      <c r="AA127" s="10">
        <v>0.7</v>
      </c>
      <c r="AB127" s="10">
        <v>1.65</v>
      </c>
      <c r="AC127" s="10">
        <v>2.22</v>
      </c>
      <c r="AD127" s="10">
        <f t="shared" si="22"/>
        <v>13.895012145473693</v>
      </c>
      <c r="AE127" s="10">
        <f t="shared" si="23"/>
        <v>7.01295097474476</v>
      </c>
      <c r="AF127" s="10">
        <f t="shared" si="24"/>
        <v>0.42670530479293967</v>
      </c>
      <c r="AG127" s="10">
        <f t="shared" si="25"/>
        <v>5.505166515174636</v>
      </c>
      <c r="AH127" s="10">
        <f t="shared" si="37"/>
        <v>15135.669707185541</v>
      </c>
      <c r="AI127" s="10">
        <f t="shared" si="27"/>
        <v>8.551762626872955</v>
      </c>
      <c r="AJ127" s="10">
        <f t="shared" si="28"/>
        <v>1.5827783091807681</v>
      </c>
      <c r="AK127" s="12">
        <f t="shared" si="38"/>
        <v>1.247722882272526</v>
      </c>
      <c r="AL127" s="12">
        <f t="shared" si="39"/>
        <v>0.8014600150464992</v>
      </c>
      <c r="AM127" s="12">
        <f t="shared" si="29"/>
        <v>39.78862536668905</v>
      </c>
      <c r="AN127" s="12">
        <f t="shared" si="40"/>
        <v>4952.46166431611</v>
      </c>
      <c r="AO127" s="10">
        <f t="shared" si="30"/>
        <v>0.03779959514275715</v>
      </c>
      <c r="AQ127" s="10"/>
      <c r="AR127" s="11"/>
      <c r="AS127" s="11"/>
      <c r="AT127" s="10"/>
      <c r="AU127" s="10"/>
      <c r="AV127" s="10"/>
      <c r="AW127" s="10"/>
      <c r="AX127" s="10"/>
      <c r="AY127" s="10"/>
      <c r="AZ127" s="10"/>
      <c r="BA127" s="10"/>
      <c r="BB127" s="10"/>
      <c r="BC127" s="13"/>
      <c r="BD127" s="13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</row>
    <row r="128" spans="1:80" ht="12.75">
      <c r="A128" s="1">
        <v>126</v>
      </c>
      <c r="B128" s="9" t="s">
        <v>285</v>
      </c>
      <c r="C128" s="1" t="s">
        <v>286</v>
      </c>
      <c r="D128" s="10">
        <v>1380</v>
      </c>
      <c r="E128" s="11">
        <v>39.6667468</v>
      </c>
      <c r="F128" s="11">
        <v>-79.8622801</v>
      </c>
      <c r="G128" s="10">
        <v>472.03</v>
      </c>
      <c r="H128" s="10">
        <v>397.57</v>
      </c>
      <c r="I128" s="10">
        <v>3987.2</v>
      </c>
      <c r="J128" s="10">
        <v>87.31</v>
      </c>
      <c r="K128" s="10">
        <v>160.98</v>
      </c>
      <c r="L128" s="10">
        <v>103.102056663</v>
      </c>
      <c r="M128" s="10">
        <v>19.937369531594683</v>
      </c>
      <c r="N128" s="12">
        <v>1721.071209234</v>
      </c>
      <c r="O128" s="10">
        <v>2851.05</v>
      </c>
      <c r="P128" s="13">
        <v>39.177994</v>
      </c>
      <c r="Q128" s="13">
        <v>-79.635353</v>
      </c>
      <c r="R128" s="10">
        <v>2.74</v>
      </c>
      <c r="S128" s="10">
        <v>55.13</v>
      </c>
      <c r="T128" s="10">
        <v>17.04</v>
      </c>
      <c r="U128" s="10">
        <v>67.98474106394</v>
      </c>
      <c r="V128" s="10">
        <v>86.11</v>
      </c>
      <c r="W128" s="10">
        <v>4.96</v>
      </c>
      <c r="X128" s="10">
        <v>1.01</v>
      </c>
      <c r="Y128" s="10">
        <v>4.7</v>
      </c>
      <c r="Z128" s="10">
        <v>0.88</v>
      </c>
      <c r="AA128" s="10">
        <v>0.75</v>
      </c>
      <c r="AB128" s="10">
        <v>1.64</v>
      </c>
      <c r="AC128" s="10">
        <v>2.25</v>
      </c>
      <c r="AD128" s="10">
        <f t="shared" si="22"/>
        <v>13.384796042533626</v>
      </c>
      <c r="AE128" s="10">
        <f t="shared" si="23"/>
        <v>7.702923252275697</v>
      </c>
      <c r="AF128" s="10">
        <f t="shared" si="24"/>
        <v>0.407146455290252</v>
      </c>
      <c r="AG128" s="10">
        <f t="shared" si="25"/>
        <v>6.046794753036423</v>
      </c>
      <c r="AH128" s="10">
        <f t="shared" si="37"/>
        <v>15540.110731277038</v>
      </c>
      <c r="AI128" s="10">
        <f t="shared" si="27"/>
        <v>8.446920746562718</v>
      </c>
      <c r="AJ128" s="10">
        <f t="shared" si="28"/>
        <v>1.5613655557442485</v>
      </c>
      <c r="AK128" s="12">
        <f t="shared" si="38"/>
        <v>1.2471530501695651</v>
      </c>
      <c r="AL128" s="12">
        <f t="shared" si="39"/>
        <v>0.801826207187673</v>
      </c>
      <c r="AM128" s="12">
        <f t="shared" si="29"/>
        <v>36.05271652780487</v>
      </c>
      <c r="AN128" s="12">
        <f t="shared" si="40"/>
        <v>4972.648641636089</v>
      </c>
      <c r="AO128" s="10">
        <f t="shared" si="30"/>
        <v>0.05014807337473824</v>
      </c>
      <c r="AQ128" s="10"/>
      <c r="AR128" s="11"/>
      <c r="AS128" s="11"/>
      <c r="AT128" s="10"/>
      <c r="AU128" s="10"/>
      <c r="AV128" s="10"/>
      <c r="AW128" s="10"/>
      <c r="AX128" s="10"/>
      <c r="AY128" s="10"/>
      <c r="AZ128" s="10"/>
      <c r="BA128" s="10"/>
      <c r="BB128" s="10"/>
      <c r="BC128" s="13"/>
      <c r="BD128" s="13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</row>
    <row r="129" spans="1:80" ht="12.75">
      <c r="A129" s="1">
        <v>127</v>
      </c>
      <c r="B129" s="9" t="s">
        <v>287</v>
      </c>
      <c r="C129" s="1" t="s">
        <v>288</v>
      </c>
      <c r="D129" s="10">
        <v>229</v>
      </c>
      <c r="E129" s="11">
        <v>39.7592449</v>
      </c>
      <c r="F129" s="11">
        <v>-79.9706152</v>
      </c>
      <c r="G129" s="10">
        <v>89.709417189</v>
      </c>
      <c r="H129" s="10">
        <v>454.1332847781</v>
      </c>
      <c r="I129" s="10">
        <v>885.3</v>
      </c>
      <c r="J129" s="10">
        <v>9.62586784362792</v>
      </c>
      <c r="K129" s="10">
        <v>40.36357496722</v>
      </c>
      <c r="L129" s="10">
        <v>26.24872709125</v>
      </c>
      <c r="M129" s="10">
        <v>3.09228668738851</v>
      </c>
      <c r="N129" s="12">
        <v>344.396955889</v>
      </c>
      <c r="O129" s="10">
        <v>1271.349802519</v>
      </c>
      <c r="P129" s="13">
        <v>39.7207909</v>
      </c>
      <c r="Q129" s="13">
        <v>-80.2186661</v>
      </c>
      <c r="R129" s="10">
        <v>2.487425743</v>
      </c>
      <c r="S129" s="10">
        <v>45.43496097</v>
      </c>
      <c r="T129" s="10">
        <v>18.6351285714278</v>
      </c>
      <c r="U129" s="10">
        <v>30.05645717989</v>
      </c>
      <c r="V129" s="10">
        <v>81.99</v>
      </c>
      <c r="W129" s="10">
        <v>8.75</v>
      </c>
      <c r="X129" s="10">
        <v>0.11</v>
      </c>
      <c r="Y129" s="10">
        <v>6.54</v>
      </c>
      <c r="Z129" s="10">
        <v>0.06</v>
      </c>
      <c r="AA129" s="10">
        <v>0.36</v>
      </c>
      <c r="AB129" s="10">
        <v>2.25</v>
      </c>
      <c r="AC129" s="10">
        <v>2.86</v>
      </c>
      <c r="AD129" s="10">
        <f t="shared" si="22"/>
        <v>8.72423257721846</v>
      </c>
      <c r="AE129" s="10">
        <f t="shared" si="23"/>
        <v>3.008714733235466</v>
      </c>
      <c r="AF129" s="10">
        <f t="shared" si="24"/>
        <v>0.651460273274609</v>
      </c>
      <c r="AG129" s="10">
        <f t="shared" si="25"/>
        <v>2.3618410655898407</v>
      </c>
      <c r="AH129" s="10">
        <f t="shared" si="37"/>
        <v>1203.0972691755296</v>
      </c>
      <c r="AI129" s="10">
        <f t="shared" si="27"/>
        <v>9.868529166061217</v>
      </c>
      <c r="AJ129" s="10">
        <f t="shared" si="28"/>
        <v>1.5377345662096955</v>
      </c>
      <c r="AK129" s="12">
        <f t="shared" si="38"/>
        <v>1.5039168379432315</v>
      </c>
      <c r="AL129" s="12">
        <f t="shared" si="39"/>
        <v>0.6649303836291958</v>
      </c>
      <c r="AM129" s="12">
        <f t="shared" si="29"/>
        <v>22.953543966840144</v>
      </c>
      <c r="AN129" s="12">
        <f t="shared" si="40"/>
        <v>1331.4175766311428</v>
      </c>
      <c r="AO129" s="10">
        <f t="shared" si="30"/>
        <v>0.006809205118932149</v>
      </c>
      <c r="AQ129" s="10"/>
      <c r="AR129" s="11"/>
      <c r="AS129" s="11"/>
      <c r="AT129" s="10"/>
      <c r="AU129" s="10"/>
      <c r="AV129" s="10"/>
      <c r="AW129" s="10"/>
      <c r="AX129" s="10"/>
      <c r="AY129" s="10"/>
      <c r="AZ129" s="10"/>
      <c r="BA129" s="10"/>
      <c r="BB129" s="10"/>
      <c r="BC129" s="13"/>
      <c r="BD129" s="13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</row>
    <row r="130" spans="1:80" ht="12.75">
      <c r="A130" s="1">
        <v>128</v>
      </c>
      <c r="B130" s="9" t="s">
        <v>289</v>
      </c>
      <c r="C130" s="1" t="s">
        <v>290</v>
      </c>
      <c r="D130" s="10">
        <v>16.3</v>
      </c>
      <c r="E130" s="11">
        <v>39.7956323</v>
      </c>
      <c r="F130" s="11">
        <v>-79.796162</v>
      </c>
      <c r="G130" s="10">
        <v>21.3603284061</v>
      </c>
      <c r="H130" s="10">
        <v>231.4482550286</v>
      </c>
      <c r="I130" s="10">
        <v>1796.7</v>
      </c>
      <c r="J130" s="10">
        <v>68.5894867181777</v>
      </c>
      <c r="K130" s="10">
        <v>7.454376237516</v>
      </c>
      <c r="L130" s="10">
        <v>6.37463856466</v>
      </c>
      <c r="M130" s="10">
        <v>93.89849362441507</v>
      </c>
      <c r="N130" s="12">
        <v>17.43310772086</v>
      </c>
      <c r="O130" s="10">
        <v>1855.31502</v>
      </c>
      <c r="P130" s="13">
        <v>39.823513</v>
      </c>
      <c r="Q130" s="13">
        <v>-79.7423325</v>
      </c>
      <c r="R130" s="10">
        <v>2.506857143</v>
      </c>
      <c r="S130" s="10">
        <v>47.41634644</v>
      </c>
      <c r="T130" s="10">
        <v>23.031935482999998</v>
      </c>
      <c r="U130" s="10">
        <v>41.93581778245</v>
      </c>
      <c r="V130" s="10">
        <v>56.03</v>
      </c>
      <c r="W130" s="10">
        <v>15.14</v>
      </c>
      <c r="X130" s="10">
        <v>0.19</v>
      </c>
      <c r="Y130" s="10">
        <v>21.81</v>
      </c>
      <c r="Z130" s="10">
        <v>0</v>
      </c>
      <c r="AA130" s="10">
        <v>0.11</v>
      </c>
      <c r="AB130" s="10">
        <v>6.74</v>
      </c>
      <c r="AC130" s="10">
        <v>9.31</v>
      </c>
      <c r="AD130" s="10">
        <f t="shared" si="22"/>
        <v>2.5570077165417118</v>
      </c>
      <c r="AE130" s="10">
        <f t="shared" si="23"/>
        <v>2.4930071674877605</v>
      </c>
      <c r="AF130" s="10">
        <f t="shared" si="24"/>
        <v>0.7156763731079779</v>
      </c>
      <c r="AG130" s="10">
        <f t="shared" si="25"/>
        <v>1.9570106264778921</v>
      </c>
      <c r="AH130" s="10">
        <f t="shared" si="37"/>
        <v>76.42697885368919</v>
      </c>
      <c r="AI130" s="10">
        <f t="shared" si="27"/>
        <v>84.11387530385092</v>
      </c>
      <c r="AJ130" s="10">
        <f t="shared" si="28"/>
        <v>1.1693802184867228</v>
      </c>
      <c r="AK130" s="12">
        <f t="shared" si="38"/>
        <v>1.0695158110957055</v>
      </c>
      <c r="AL130" s="12">
        <f t="shared" si="39"/>
        <v>0.9350025400517572</v>
      </c>
      <c r="AM130" s="12">
        <f t="shared" si="29"/>
        <v>0.7692756682001367</v>
      </c>
      <c r="AN130" s="12">
        <f t="shared" si="40"/>
        <v>1921.599057795654</v>
      </c>
      <c r="AO130" s="10">
        <f t="shared" si="30"/>
        <v>0.4056997258968838</v>
      </c>
      <c r="AQ130" s="10"/>
      <c r="AR130" s="11"/>
      <c r="AS130" s="11"/>
      <c r="AT130" s="10"/>
      <c r="AU130" s="10"/>
      <c r="AV130" s="10"/>
      <c r="AW130" s="10"/>
      <c r="AX130" s="10"/>
      <c r="AY130" s="10"/>
      <c r="AZ130" s="10"/>
      <c r="BA130" s="10"/>
      <c r="BB130" s="10"/>
      <c r="BC130" s="13"/>
      <c r="BD130" s="13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</row>
    <row r="131" spans="1:80" ht="12.75">
      <c r="A131" s="1">
        <v>129</v>
      </c>
      <c r="B131" s="9" t="s">
        <v>291</v>
      </c>
      <c r="C131" s="1" t="s">
        <v>292</v>
      </c>
      <c r="D131" s="10">
        <v>0.57</v>
      </c>
      <c r="E131" s="11">
        <v>39.41037467</v>
      </c>
      <c r="F131" s="11">
        <v>-79.34976468</v>
      </c>
      <c r="G131" s="10">
        <v>4.07</v>
      </c>
      <c r="H131" s="10">
        <v>95.9</v>
      </c>
      <c r="I131" s="10">
        <v>154.2</v>
      </c>
      <c r="J131" s="10">
        <v>67.98</v>
      </c>
      <c r="K131" s="10">
        <v>1.28</v>
      </c>
      <c r="L131" s="10">
        <v>0.9789330016711</v>
      </c>
      <c r="M131" s="10">
        <v>98.41333813691</v>
      </c>
      <c r="N131" s="12">
        <v>0.8271395919785</v>
      </c>
      <c r="O131" s="10">
        <v>2534.45</v>
      </c>
      <c r="P131" s="13">
        <v>39.417221</v>
      </c>
      <c r="Q131" s="13">
        <v>-79.349052</v>
      </c>
      <c r="R131" s="10">
        <v>2.59</v>
      </c>
      <c r="S131" s="10">
        <v>49.77</v>
      </c>
      <c r="T131" s="10">
        <v>17.58</v>
      </c>
      <c r="U131" s="10">
        <v>72.49523477126</v>
      </c>
      <c r="V131" s="10">
        <v>86.48</v>
      </c>
      <c r="W131" s="10">
        <v>4.2</v>
      </c>
      <c r="X131" s="10">
        <v>1.67</v>
      </c>
      <c r="Y131" s="10">
        <v>5.68</v>
      </c>
      <c r="Z131" s="10">
        <v>2.35</v>
      </c>
      <c r="AA131" s="10">
        <v>0</v>
      </c>
      <c r="AB131" s="10">
        <v>0</v>
      </c>
      <c r="AC131" s="10">
        <v>2.34</v>
      </c>
      <c r="AD131" s="10">
        <f aca="true" t="shared" si="41" ref="AD131:AD194">D131/L131</f>
        <v>0.5822666096933847</v>
      </c>
      <c r="AE131" s="10">
        <f aca="true" t="shared" si="42" ref="AE131:AE194">L131/AD131</f>
        <v>1.6812453013347193</v>
      </c>
      <c r="AF131" s="10">
        <f aca="true" t="shared" si="43" ref="AF131:AF194">1.13*(POWER(1/AE131,0.5))</f>
        <v>0.8714909904245193</v>
      </c>
      <c r="AG131" s="10">
        <f aca="true" t="shared" si="44" ref="AG131:AG194">0.785*AE131</f>
        <v>1.3197775615477547</v>
      </c>
      <c r="AH131" s="10">
        <f aca="true" t="shared" si="45" ref="AH131:AH164">G131/2*(POWER((3.141593*D131),0.5))</f>
        <v>2.7231828397506197</v>
      </c>
      <c r="AI131" s="10">
        <f aca="true" t="shared" si="46" ref="AI131:AI194">I131/G131</f>
        <v>37.88697788697788</v>
      </c>
      <c r="AJ131" s="10">
        <f aca="true" t="shared" si="47" ref="AJ131:AJ194">K131/L131</f>
        <v>1.307546070890408</v>
      </c>
      <c r="AK131" s="12">
        <f t="shared" si="38"/>
        <v>1.4511220911903508</v>
      </c>
      <c r="AL131" s="12">
        <f t="shared" si="39"/>
        <v>0.6891218913080588</v>
      </c>
      <c r="AM131" s="12">
        <f aca="true" t="shared" si="48" ref="AM131:AM194">K131/POWER(M131,0.5)</f>
        <v>0.12902770959949897</v>
      </c>
      <c r="AN131" s="12">
        <f t="shared" si="40"/>
        <v>223.76302646155207</v>
      </c>
      <c r="AO131" s="10">
        <f aca="true" t="shared" si="49" ref="AO131:AO194">M131/H131</f>
        <v>1.0262079054943691</v>
      </c>
      <c r="AQ131" s="10"/>
      <c r="AR131" s="11"/>
      <c r="AS131" s="11"/>
      <c r="AT131" s="10"/>
      <c r="AU131" s="10"/>
      <c r="AV131" s="10"/>
      <c r="AW131" s="10"/>
      <c r="AX131" s="10"/>
      <c r="AY131" s="10"/>
      <c r="AZ131" s="10"/>
      <c r="BA131" s="10"/>
      <c r="BB131" s="10"/>
      <c r="BC131" s="13"/>
      <c r="BD131" s="13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</row>
    <row r="132" spans="1:80" ht="12.75">
      <c r="A132" s="1">
        <v>130</v>
      </c>
      <c r="B132" s="9" t="s">
        <v>293</v>
      </c>
      <c r="C132" s="1" t="s">
        <v>294</v>
      </c>
      <c r="D132" s="10">
        <v>134</v>
      </c>
      <c r="E132" s="11">
        <v>39.42157778</v>
      </c>
      <c r="F132" s="11">
        <v>-79.4236306</v>
      </c>
      <c r="G132" s="10">
        <v>97.481475</v>
      </c>
      <c r="H132" s="10">
        <v>206.5220605473</v>
      </c>
      <c r="I132" s="10">
        <v>934.4</v>
      </c>
      <c r="J132" s="10">
        <v>47.4840173721313</v>
      </c>
      <c r="K132" s="10">
        <v>19.10011075873</v>
      </c>
      <c r="L132" s="10">
        <v>13.26612747162</v>
      </c>
      <c r="M132" s="10">
        <v>8.853976027285128</v>
      </c>
      <c r="N132" s="12">
        <v>164.4888286936</v>
      </c>
      <c r="O132" s="10">
        <v>2816.682579291</v>
      </c>
      <c r="P132" s="13">
        <v>39.3705444</v>
      </c>
      <c r="Q132" s="13">
        <v>-79.4500122</v>
      </c>
      <c r="R132" s="10">
        <v>2.568174825</v>
      </c>
      <c r="S132" s="10">
        <v>52.5315091</v>
      </c>
      <c r="T132" s="10">
        <v>21.2960810804</v>
      </c>
      <c r="U132" s="10">
        <v>71.72959485063</v>
      </c>
      <c r="V132" s="10">
        <v>60.72</v>
      </c>
      <c r="W132" s="10">
        <v>19.3</v>
      </c>
      <c r="X132" s="10">
        <v>1.21</v>
      </c>
      <c r="Y132" s="10">
        <v>9.75</v>
      </c>
      <c r="Z132" s="10">
        <v>1.89</v>
      </c>
      <c r="AA132" s="10">
        <v>0.67</v>
      </c>
      <c r="AB132" s="10">
        <v>6.49</v>
      </c>
      <c r="AC132" s="10">
        <v>4.33</v>
      </c>
      <c r="AD132" s="10">
        <f t="shared" si="41"/>
        <v>10.100913042382858</v>
      </c>
      <c r="AE132" s="10">
        <f t="shared" si="42"/>
        <v>1.3133592395020215</v>
      </c>
      <c r="AF132" s="10">
        <f t="shared" si="43"/>
        <v>0.9860221626948981</v>
      </c>
      <c r="AG132" s="10">
        <f t="shared" si="44"/>
        <v>1.0309870030090869</v>
      </c>
      <c r="AH132" s="10">
        <f t="shared" si="45"/>
        <v>1000.0447994459471</v>
      </c>
      <c r="AI132" s="10">
        <f t="shared" si="46"/>
        <v>9.585410971674362</v>
      </c>
      <c r="AJ132" s="10">
        <f t="shared" si="47"/>
        <v>1.4397653572672613</v>
      </c>
      <c r="AK132" s="12">
        <f t="shared" si="38"/>
        <v>1.2275285723402984</v>
      </c>
      <c r="AL132" s="12">
        <f t="shared" si="39"/>
        <v>0.8146449887463618</v>
      </c>
      <c r="AM132" s="12">
        <f t="shared" si="48"/>
        <v>6.418990231689856</v>
      </c>
      <c r="AN132" s="12">
        <f t="shared" si="40"/>
        <v>1147.0026979947747</v>
      </c>
      <c r="AO132" s="10">
        <f t="shared" si="49"/>
        <v>0.04287181719871177</v>
      </c>
      <c r="AQ132" s="10"/>
      <c r="AR132" s="11"/>
      <c r="AS132" s="11"/>
      <c r="AT132" s="10"/>
      <c r="AU132" s="10"/>
      <c r="AV132" s="10"/>
      <c r="AW132" s="10"/>
      <c r="AX132" s="10"/>
      <c r="AY132" s="10"/>
      <c r="AZ132" s="10"/>
      <c r="BA132" s="10"/>
      <c r="BB132" s="10"/>
      <c r="BC132" s="13"/>
      <c r="BD132" s="13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</row>
    <row r="133" spans="1:80" ht="12.75">
      <c r="A133" s="1">
        <v>131</v>
      </c>
      <c r="B133" s="9" t="s">
        <v>295</v>
      </c>
      <c r="C133" s="1" t="s">
        <v>296</v>
      </c>
      <c r="D133" s="10">
        <v>0.53</v>
      </c>
      <c r="E133" s="11">
        <v>39.49425835</v>
      </c>
      <c r="F133" s="11">
        <v>-79.42032117</v>
      </c>
      <c r="G133" s="10">
        <v>4.05</v>
      </c>
      <c r="H133" s="10">
        <v>133.92</v>
      </c>
      <c r="I133" s="10">
        <v>258</v>
      </c>
      <c r="J133" s="10">
        <v>52.73</v>
      </c>
      <c r="K133" s="10">
        <v>1.15</v>
      </c>
      <c r="L133" s="10">
        <v>0.967441962181</v>
      </c>
      <c r="M133" s="10">
        <v>189.0435124485</v>
      </c>
      <c r="N133" s="12" t="s">
        <v>64</v>
      </c>
      <c r="O133" s="10">
        <v>2430.76</v>
      </c>
      <c r="P133" s="13">
        <v>39.487</v>
      </c>
      <c r="Q133" s="13">
        <v>-79.423149</v>
      </c>
      <c r="R133" s="10">
        <v>2.54</v>
      </c>
      <c r="S133" s="10">
        <v>50.13</v>
      </c>
      <c r="T133" s="10">
        <v>17.54</v>
      </c>
      <c r="U133" s="10">
        <v>72.1440197681</v>
      </c>
      <c r="V133" s="10">
        <v>70.46</v>
      </c>
      <c r="W133" s="10">
        <v>14.14</v>
      </c>
      <c r="X133" s="10">
        <v>0</v>
      </c>
      <c r="Y133" s="10">
        <v>10.72</v>
      </c>
      <c r="Z133" s="10">
        <v>0</v>
      </c>
      <c r="AA133" s="10">
        <v>0.2</v>
      </c>
      <c r="AB133" s="10">
        <v>4.41</v>
      </c>
      <c r="AC133" s="10">
        <v>4.02</v>
      </c>
      <c r="AD133" s="10">
        <f t="shared" si="41"/>
        <v>0.5478364808625509</v>
      </c>
      <c r="AE133" s="10">
        <f t="shared" si="42"/>
        <v>1.7659319814879684</v>
      </c>
      <c r="AF133" s="10">
        <f t="shared" si="43"/>
        <v>0.8503377459812803</v>
      </c>
      <c r="AG133" s="10">
        <f t="shared" si="44"/>
        <v>1.3862566054680552</v>
      </c>
      <c r="AH133" s="10">
        <f t="shared" si="45"/>
        <v>2.612991052736547</v>
      </c>
      <c r="AI133" s="10">
        <f t="shared" si="46"/>
        <v>63.70370370370371</v>
      </c>
      <c r="AJ133" s="10">
        <f t="shared" si="47"/>
        <v>1.1887017980979875</v>
      </c>
      <c r="AK133" s="12" t="s">
        <v>64</v>
      </c>
      <c r="AL133" s="12" t="s">
        <v>64</v>
      </c>
      <c r="AM133" s="12">
        <f t="shared" si="48"/>
        <v>0.08364056375375269</v>
      </c>
      <c r="AN133" s="12" t="s">
        <v>64</v>
      </c>
      <c r="AO133" s="10">
        <f t="shared" si="49"/>
        <v>1.411615236323925</v>
      </c>
      <c r="AQ133" s="10"/>
      <c r="AR133" s="11"/>
      <c r="AS133" s="11"/>
      <c r="AT133" s="10"/>
      <c r="AU133" s="10"/>
      <c r="AV133" s="10"/>
      <c r="AW133" s="10"/>
      <c r="AX133" s="10"/>
      <c r="AY133" s="10"/>
      <c r="AZ133" s="10"/>
      <c r="BA133" s="10"/>
      <c r="BB133" s="10"/>
      <c r="BC133" s="13"/>
      <c r="BD133" s="13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</row>
    <row r="134" spans="1:80" ht="12.75">
      <c r="A134" s="1">
        <v>132</v>
      </c>
      <c r="B134" s="9" t="s">
        <v>297</v>
      </c>
      <c r="C134" s="1" t="s">
        <v>298</v>
      </c>
      <c r="D134" s="10">
        <v>0.22</v>
      </c>
      <c r="E134" s="11">
        <v>39.66341535</v>
      </c>
      <c r="F134" s="11">
        <v>-79.42809522</v>
      </c>
      <c r="G134" s="10">
        <v>2.67</v>
      </c>
      <c r="H134" s="10">
        <v>343.66</v>
      </c>
      <c r="I134" s="10">
        <v>423.1</v>
      </c>
      <c r="J134" s="10">
        <v>82.78</v>
      </c>
      <c r="K134" s="10">
        <v>0.63</v>
      </c>
      <c r="L134" s="10">
        <v>0.6505584003752</v>
      </c>
      <c r="M134" s="10">
        <v>212.02477207878962</v>
      </c>
      <c r="N134" s="12" t="s">
        <v>64</v>
      </c>
      <c r="O134" s="10">
        <v>1871.72</v>
      </c>
      <c r="P134" s="13">
        <v>39.666855</v>
      </c>
      <c r="Q134" s="13">
        <v>-79.431976</v>
      </c>
      <c r="R134" s="10">
        <v>2.51</v>
      </c>
      <c r="S134" s="10">
        <v>49.32</v>
      </c>
      <c r="T134" s="10">
        <v>18.25</v>
      </c>
      <c r="U134" s="10">
        <v>72.66195598925</v>
      </c>
      <c r="V134" s="10">
        <v>55.38</v>
      </c>
      <c r="W134" s="10">
        <v>29.67</v>
      </c>
      <c r="X134" s="10">
        <v>0</v>
      </c>
      <c r="Y134" s="10">
        <v>3.8</v>
      </c>
      <c r="Z134" s="10">
        <v>0</v>
      </c>
      <c r="AA134" s="10">
        <v>0</v>
      </c>
      <c r="AB134" s="10">
        <v>10.5</v>
      </c>
      <c r="AC134" s="10">
        <v>3.13</v>
      </c>
      <c r="AD134" s="10">
        <f t="shared" si="41"/>
        <v>0.3381710233441275</v>
      </c>
      <c r="AE134" s="10">
        <f t="shared" si="42"/>
        <v>1.9237556013579045</v>
      </c>
      <c r="AF134" s="10">
        <f t="shared" si="43"/>
        <v>0.8147108400327595</v>
      </c>
      <c r="AG134" s="10">
        <f t="shared" si="44"/>
        <v>1.510148147065955</v>
      </c>
      <c r="AH134" s="10">
        <f t="shared" si="45"/>
        <v>1.1098583822152717</v>
      </c>
      <c r="AI134" s="10">
        <f t="shared" si="46"/>
        <v>158.46441947565543</v>
      </c>
      <c r="AJ134" s="10">
        <f t="shared" si="47"/>
        <v>0.9683988395763652</v>
      </c>
      <c r="AK134" s="12" t="s">
        <v>64</v>
      </c>
      <c r="AL134" s="12" t="s">
        <v>64</v>
      </c>
      <c r="AM134" s="12">
        <f t="shared" si="48"/>
        <v>0.043266049911078484</v>
      </c>
      <c r="AN134" s="12" t="s">
        <v>64</v>
      </c>
      <c r="AO134" s="10">
        <f t="shared" si="49"/>
        <v>0.6169608685293302</v>
      </c>
      <c r="AQ134" s="10"/>
      <c r="AR134" s="11"/>
      <c r="AS134" s="11"/>
      <c r="AT134" s="10"/>
      <c r="AU134" s="10"/>
      <c r="AV134" s="10"/>
      <c r="AW134" s="10"/>
      <c r="AX134" s="10"/>
      <c r="AY134" s="10"/>
      <c r="AZ134" s="10"/>
      <c r="BA134" s="10"/>
      <c r="BB134" s="10"/>
      <c r="BC134" s="13"/>
      <c r="BD134" s="13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</row>
    <row r="135" spans="1:80" ht="12.75">
      <c r="A135" s="1">
        <v>133</v>
      </c>
      <c r="B135" s="9" t="s">
        <v>299</v>
      </c>
      <c r="C135" s="1" t="s">
        <v>300</v>
      </c>
      <c r="D135" s="10">
        <v>48.9</v>
      </c>
      <c r="E135" s="11">
        <v>39.65613889</v>
      </c>
      <c r="F135" s="11">
        <v>-79.3941111</v>
      </c>
      <c r="G135" s="10">
        <v>48.810677625</v>
      </c>
      <c r="H135" s="10">
        <v>290.1550564107</v>
      </c>
      <c r="I135" s="10">
        <v>1449.6</v>
      </c>
      <c r="J135" s="10">
        <v>59.5730438232421</v>
      </c>
      <c r="K135" s="10">
        <v>16.20913225876</v>
      </c>
      <c r="L135" s="10">
        <v>13.18658577633</v>
      </c>
      <c r="M135" s="10">
        <v>10.006345708257198</v>
      </c>
      <c r="N135" s="12">
        <v>56.18053610578</v>
      </c>
      <c r="O135" s="10">
        <v>2308.033657727</v>
      </c>
      <c r="P135" s="13">
        <v>39.6307907</v>
      </c>
      <c r="Q135" s="13">
        <v>-79.321701</v>
      </c>
      <c r="R135" s="10">
        <v>2.5339</v>
      </c>
      <c r="S135" s="10">
        <v>50.90669226</v>
      </c>
      <c r="T135" s="10">
        <v>16.2233169008</v>
      </c>
      <c r="U135" s="10">
        <v>72.13844666318</v>
      </c>
      <c r="V135" s="10">
        <v>69.76</v>
      </c>
      <c r="W135" s="10">
        <v>21.44</v>
      </c>
      <c r="X135" s="10">
        <v>0.88</v>
      </c>
      <c r="Y135" s="10">
        <v>5.64</v>
      </c>
      <c r="Z135" s="10">
        <v>0.14</v>
      </c>
      <c r="AA135" s="10">
        <v>0.12</v>
      </c>
      <c r="AB135" s="10">
        <v>2.06</v>
      </c>
      <c r="AC135" s="10">
        <v>3.16</v>
      </c>
      <c r="AD135" s="10">
        <f t="shared" si="41"/>
        <v>3.7083139509679444</v>
      </c>
      <c r="AE135" s="10">
        <f t="shared" si="42"/>
        <v>3.5559518289674577</v>
      </c>
      <c r="AF135" s="10">
        <f t="shared" si="43"/>
        <v>0.5992396047905959</v>
      </c>
      <c r="AG135" s="10">
        <f t="shared" si="44"/>
        <v>2.7914221857394543</v>
      </c>
      <c r="AH135" s="10">
        <f t="shared" si="45"/>
        <v>302.4922352220732</v>
      </c>
      <c r="AI135" s="10">
        <f t="shared" si="46"/>
        <v>29.698419905925245</v>
      </c>
      <c r="AJ135" s="10">
        <f t="shared" si="47"/>
        <v>1.229213727775956</v>
      </c>
      <c r="AK135" s="12">
        <f aca="true" t="shared" si="50" ref="AK135:AK141">N135/D135</f>
        <v>1.1488862189321063</v>
      </c>
      <c r="AL135" s="12">
        <f aca="true" t="shared" si="51" ref="AL135:AL141">1/AK135</f>
        <v>0.8704082123376007</v>
      </c>
      <c r="AM135" s="12">
        <f t="shared" si="48"/>
        <v>5.124152122379909</v>
      </c>
      <c r="AN135" s="12">
        <f aca="true" t="shared" si="52" ref="AN135:AN141">AK135*I135</f>
        <v>1665.425462963981</v>
      </c>
      <c r="AO135" s="10">
        <f t="shared" si="49"/>
        <v>0.03448620138500608</v>
      </c>
      <c r="AQ135" s="10"/>
      <c r="AR135" s="11"/>
      <c r="AS135" s="11"/>
      <c r="AT135" s="10"/>
      <c r="AU135" s="10"/>
      <c r="AV135" s="10"/>
      <c r="AW135" s="10"/>
      <c r="AX135" s="10"/>
      <c r="AY135" s="10"/>
      <c r="AZ135" s="10"/>
      <c r="BA135" s="10"/>
      <c r="BB135" s="10"/>
      <c r="BC135" s="13"/>
      <c r="BD135" s="13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</row>
    <row r="136" spans="1:80" ht="12.75">
      <c r="A136" s="1">
        <v>134</v>
      </c>
      <c r="B136" s="9" t="s">
        <v>301</v>
      </c>
      <c r="C136" s="1" t="s">
        <v>302</v>
      </c>
      <c r="D136" s="10">
        <v>257</v>
      </c>
      <c r="E136" s="11">
        <v>40.400555556</v>
      </c>
      <c r="F136" s="11">
        <v>-80.096666667</v>
      </c>
      <c r="G136" s="10">
        <v>99.396270126</v>
      </c>
      <c r="H136" s="10">
        <v>234.4424029885</v>
      </c>
      <c r="I136" s="10">
        <v>725</v>
      </c>
      <c r="J136" s="10">
        <v>76.7095317840576</v>
      </c>
      <c r="K136" s="10">
        <v>35.66924611194</v>
      </c>
      <c r="L136" s="10">
        <v>25.05740162366</v>
      </c>
      <c r="M136" s="10">
        <v>6.41766520579564</v>
      </c>
      <c r="N136" s="12">
        <v>355.8111244432</v>
      </c>
      <c r="O136" s="10">
        <v>1110.56434</v>
      </c>
      <c r="P136" s="13">
        <v>40.2825012</v>
      </c>
      <c r="Q136" s="13">
        <v>-80.1946716</v>
      </c>
      <c r="R136" s="10">
        <v>2.35983871</v>
      </c>
      <c r="S136" s="10">
        <v>40.45919768</v>
      </c>
      <c r="T136" s="10">
        <v>21.363020618</v>
      </c>
      <c r="U136" s="10">
        <v>30.05685886671</v>
      </c>
      <c r="V136" s="10">
        <v>44.78</v>
      </c>
      <c r="W136" s="10">
        <v>15.45</v>
      </c>
      <c r="X136" s="10">
        <v>0.21</v>
      </c>
      <c r="Y136" s="10">
        <v>31.64</v>
      </c>
      <c r="Z136" s="10">
        <v>0.11</v>
      </c>
      <c r="AA136" s="10">
        <v>0.25</v>
      </c>
      <c r="AB136" s="10">
        <v>7.63</v>
      </c>
      <c r="AC136" s="10">
        <v>11.88</v>
      </c>
      <c r="AD136" s="10">
        <f t="shared" si="41"/>
        <v>10.256450523478556</v>
      </c>
      <c r="AE136" s="10">
        <f t="shared" si="42"/>
        <v>2.443087066651357</v>
      </c>
      <c r="AF136" s="10">
        <f t="shared" si="43"/>
        <v>0.722951180429696</v>
      </c>
      <c r="AG136" s="10">
        <f t="shared" si="44"/>
        <v>1.9178233473213153</v>
      </c>
      <c r="AH136" s="10">
        <f t="shared" si="45"/>
        <v>1412.1525479655763</v>
      </c>
      <c r="AI136" s="10">
        <f t="shared" si="46"/>
        <v>7.294036276018722</v>
      </c>
      <c r="AJ136" s="10">
        <f t="shared" si="47"/>
        <v>1.423501392828375</v>
      </c>
      <c r="AK136" s="12">
        <f t="shared" si="50"/>
        <v>1.3844790834365759</v>
      </c>
      <c r="AL136" s="12">
        <f t="shared" si="51"/>
        <v>0.7222933245894797</v>
      </c>
      <c r="AM136" s="12">
        <f t="shared" si="48"/>
        <v>14.080089057988443</v>
      </c>
      <c r="AN136" s="12">
        <f t="shared" si="52"/>
        <v>1003.7473354915176</v>
      </c>
      <c r="AO136" s="10">
        <f t="shared" si="49"/>
        <v>0.027374165782247346</v>
      </c>
      <c r="AQ136" s="10"/>
      <c r="AR136" s="11"/>
      <c r="AS136" s="11"/>
      <c r="AT136" s="15"/>
      <c r="AU136" s="15"/>
      <c r="AV136" s="15"/>
      <c r="AW136" s="15"/>
      <c r="AX136" s="10"/>
      <c r="AY136" s="10"/>
      <c r="AZ136" s="10"/>
      <c r="BA136" s="10"/>
      <c r="BB136" s="10"/>
      <c r="BC136" s="13"/>
      <c r="BD136" s="13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</row>
    <row r="137" spans="1:80" ht="12.75">
      <c r="A137" s="1">
        <v>135</v>
      </c>
      <c r="B137" s="9" t="s">
        <v>303</v>
      </c>
      <c r="C137" s="1" t="s">
        <v>304</v>
      </c>
      <c r="D137" s="10">
        <v>178</v>
      </c>
      <c r="E137" s="11">
        <v>40.62784405</v>
      </c>
      <c r="F137" s="11">
        <v>-80.337563</v>
      </c>
      <c r="G137" s="10">
        <v>82.296860625</v>
      </c>
      <c r="H137" s="10">
        <v>252.2468971134</v>
      </c>
      <c r="I137" s="10">
        <v>736.3</v>
      </c>
      <c r="J137" s="10">
        <v>93.0743188858032</v>
      </c>
      <c r="K137" s="10">
        <v>40.26948698584</v>
      </c>
      <c r="L137" s="10">
        <v>26.71533176221</v>
      </c>
      <c r="M137" s="10">
        <v>7.349071398224766</v>
      </c>
      <c r="N137" s="12">
        <v>236.9420205479</v>
      </c>
      <c r="O137" s="10">
        <v>1082.6772</v>
      </c>
      <c r="P137" s="13">
        <v>40.4786224</v>
      </c>
      <c r="Q137" s="13">
        <v>-80.3602829</v>
      </c>
      <c r="R137" s="10">
        <v>2.3690169489999997</v>
      </c>
      <c r="S137" s="10">
        <v>40.37330333</v>
      </c>
      <c r="T137" s="10">
        <v>17.1249345788</v>
      </c>
      <c r="U137" s="10">
        <v>30.72565791673</v>
      </c>
      <c r="V137" s="10">
        <v>64.41</v>
      </c>
      <c r="W137" s="10">
        <v>15.87</v>
      </c>
      <c r="X137" s="10">
        <v>0.27</v>
      </c>
      <c r="Y137" s="10">
        <v>11.89</v>
      </c>
      <c r="Z137" s="10">
        <v>0.04</v>
      </c>
      <c r="AA137" s="10">
        <v>0.79</v>
      </c>
      <c r="AB137" s="10">
        <v>6.8</v>
      </c>
      <c r="AC137" s="10">
        <v>5.03</v>
      </c>
      <c r="AD137" s="10">
        <f t="shared" si="41"/>
        <v>6.66284070826284</v>
      </c>
      <c r="AE137" s="10">
        <f t="shared" si="42"/>
        <v>4.009600849241272</v>
      </c>
      <c r="AF137" s="10">
        <f t="shared" si="43"/>
        <v>0.5643231582019329</v>
      </c>
      <c r="AG137" s="10">
        <f t="shared" si="44"/>
        <v>3.1475366666543985</v>
      </c>
      <c r="AH137" s="10">
        <f t="shared" si="45"/>
        <v>973.0568948307173</v>
      </c>
      <c r="AI137" s="10">
        <f t="shared" si="46"/>
        <v>8.946878342724146</v>
      </c>
      <c r="AJ137" s="10">
        <f t="shared" si="47"/>
        <v>1.507354928034356</v>
      </c>
      <c r="AK137" s="12">
        <f t="shared" si="50"/>
        <v>1.3311349468983147</v>
      </c>
      <c r="AL137" s="12">
        <f t="shared" si="51"/>
        <v>0.7512386346178543</v>
      </c>
      <c r="AM137" s="12">
        <f t="shared" si="48"/>
        <v>14.854562438627669</v>
      </c>
      <c r="AN137" s="12">
        <f t="shared" si="52"/>
        <v>980.114661401229</v>
      </c>
      <c r="AO137" s="10">
        <f t="shared" si="49"/>
        <v>0.029134437260970238</v>
      </c>
      <c r="AQ137" s="10"/>
      <c r="AR137" s="11"/>
      <c r="AS137" s="11"/>
      <c r="AT137" s="10"/>
      <c r="AU137" s="10"/>
      <c r="AV137" s="10"/>
      <c r="AW137" s="10"/>
      <c r="AX137" s="10"/>
      <c r="AY137" s="10"/>
      <c r="AZ137" s="10"/>
      <c r="BA137" s="10"/>
      <c r="BB137" s="10"/>
      <c r="BC137" s="13"/>
      <c r="BD137" s="13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</row>
    <row r="138" spans="1:80" ht="12.75">
      <c r="A138" s="1">
        <v>136</v>
      </c>
      <c r="B138" s="9" t="s">
        <v>305</v>
      </c>
      <c r="C138" s="1" t="s">
        <v>306</v>
      </c>
      <c r="D138" s="10">
        <v>6.19</v>
      </c>
      <c r="E138" s="11">
        <v>40.7820044</v>
      </c>
      <c r="F138" s="11">
        <v>-80.76452239</v>
      </c>
      <c r="G138" s="10">
        <v>12.87</v>
      </c>
      <c r="H138" s="10">
        <v>113.71</v>
      </c>
      <c r="I138" s="10">
        <v>362.5</v>
      </c>
      <c r="J138" s="10">
        <v>94.87</v>
      </c>
      <c r="K138" s="10">
        <v>5.49</v>
      </c>
      <c r="L138" s="10">
        <v>4.853702257004</v>
      </c>
      <c r="M138" s="10">
        <v>55.14034143475455</v>
      </c>
      <c r="N138" s="12">
        <v>7.326055256737</v>
      </c>
      <c r="O138" s="10">
        <v>1156.5</v>
      </c>
      <c r="P138" s="13">
        <v>40.815682</v>
      </c>
      <c r="Q138" s="13">
        <v>-80.768517</v>
      </c>
      <c r="R138" s="10">
        <v>2.4</v>
      </c>
      <c r="S138" s="10">
        <v>40.37</v>
      </c>
      <c r="T138" s="10">
        <v>18.2</v>
      </c>
      <c r="U138" s="10">
        <v>42.0427815533</v>
      </c>
      <c r="V138" s="10">
        <v>25.25</v>
      </c>
      <c r="W138" s="10">
        <v>33.28</v>
      </c>
      <c r="X138" s="10">
        <v>0</v>
      </c>
      <c r="Y138" s="10">
        <v>8.9</v>
      </c>
      <c r="Z138" s="10">
        <v>0</v>
      </c>
      <c r="AA138" s="10">
        <v>0.2</v>
      </c>
      <c r="AB138" s="10">
        <v>32.5</v>
      </c>
      <c r="AC138" s="10">
        <v>4.92</v>
      </c>
      <c r="AD138" s="10">
        <f t="shared" si="41"/>
        <v>1.275315145478422</v>
      </c>
      <c r="AE138" s="10">
        <f t="shared" si="42"/>
        <v>3.8058845879879994</v>
      </c>
      <c r="AF138" s="10">
        <f t="shared" si="43"/>
        <v>0.5792294520720273</v>
      </c>
      <c r="AG138" s="10">
        <f t="shared" si="44"/>
        <v>2.9876194015705795</v>
      </c>
      <c r="AH138" s="10">
        <f t="shared" si="45"/>
        <v>28.377153933008866</v>
      </c>
      <c r="AI138" s="10">
        <f t="shared" si="46"/>
        <v>28.16627816627817</v>
      </c>
      <c r="AJ138" s="10">
        <f t="shared" si="47"/>
        <v>1.1310953390430591</v>
      </c>
      <c r="AK138" s="12">
        <f t="shared" si="50"/>
        <v>1.183530736144911</v>
      </c>
      <c r="AL138" s="12">
        <f t="shared" si="51"/>
        <v>0.8449294720112452</v>
      </c>
      <c r="AM138" s="12">
        <f t="shared" si="48"/>
        <v>0.7393287911802975</v>
      </c>
      <c r="AN138" s="12">
        <f t="shared" si="52"/>
        <v>429.0298918525302</v>
      </c>
      <c r="AO138" s="10">
        <f t="shared" si="49"/>
        <v>0.4849207759630161</v>
      </c>
      <c r="AQ138" s="10"/>
      <c r="AR138" s="11"/>
      <c r="AS138" s="11"/>
      <c r="AT138" s="10"/>
      <c r="AU138" s="10"/>
      <c r="AV138" s="10"/>
      <c r="AW138" s="10"/>
      <c r="AX138" s="10"/>
      <c r="AY138" s="10"/>
      <c r="AZ138" s="10"/>
      <c r="BA138" s="10"/>
      <c r="BB138" s="10"/>
      <c r="BC138" s="13"/>
      <c r="BD138" s="13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</row>
    <row r="139" spans="1:80" ht="12.75">
      <c r="A139" s="1">
        <v>137</v>
      </c>
      <c r="B139" s="9" t="s">
        <v>307</v>
      </c>
      <c r="C139" s="1" t="s">
        <v>308</v>
      </c>
      <c r="D139" s="10">
        <v>496</v>
      </c>
      <c r="E139" s="11">
        <v>40.6758974</v>
      </c>
      <c r="F139" s="11">
        <v>-80.5406244</v>
      </c>
      <c r="G139" s="10">
        <v>146.743920189</v>
      </c>
      <c r="H139" s="10">
        <v>166.7364890327</v>
      </c>
      <c r="I139" s="10">
        <v>732.4</v>
      </c>
      <c r="J139" s="10">
        <v>13.4931409358978</v>
      </c>
      <c r="K139" s="10">
        <v>43.32827364519</v>
      </c>
      <c r="L139" s="10">
        <v>28.51668863347</v>
      </c>
      <c r="M139" s="10">
        <v>7.970700294692408</v>
      </c>
      <c r="N139" s="12">
        <v>588.3933653468</v>
      </c>
      <c r="O139" s="10">
        <v>1058.0709</v>
      </c>
      <c r="P139" s="13">
        <v>40.8006935</v>
      </c>
      <c r="Q139" s="13">
        <v>-80.6408234</v>
      </c>
      <c r="R139" s="10">
        <v>2.383733333333</v>
      </c>
      <c r="S139" s="10">
        <v>40.10286718789</v>
      </c>
      <c r="T139" s="10">
        <v>22.8935384618</v>
      </c>
      <c r="U139" s="10">
        <v>33.97182457277</v>
      </c>
      <c r="V139" s="10">
        <v>47.35</v>
      </c>
      <c r="W139" s="10">
        <v>21.37</v>
      </c>
      <c r="X139" s="10">
        <v>0.18</v>
      </c>
      <c r="Y139" s="10">
        <v>12.58</v>
      </c>
      <c r="Z139" s="10">
        <v>0.53</v>
      </c>
      <c r="AA139" s="10">
        <v>0.78</v>
      </c>
      <c r="AB139" s="10">
        <v>17.26</v>
      </c>
      <c r="AC139" s="10">
        <v>5.44</v>
      </c>
      <c r="AD139" s="10">
        <f t="shared" si="41"/>
        <v>17.39332383135977</v>
      </c>
      <c r="AE139" s="10">
        <f t="shared" si="42"/>
        <v>1.639519214956204</v>
      </c>
      <c r="AF139" s="10">
        <f t="shared" si="43"/>
        <v>0.8825111233445965</v>
      </c>
      <c r="AG139" s="10">
        <f t="shared" si="44"/>
        <v>1.2870225837406202</v>
      </c>
      <c r="AH139" s="10">
        <f t="shared" si="45"/>
        <v>2896.315841912969</v>
      </c>
      <c r="AI139" s="10">
        <f t="shared" si="46"/>
        <v>4.991007457458541</v>
      </c>
      <c r="AJ139" s="10">
        <f t="shared" si="47"/>
        <v>1.5194005938801627</v>
      </c>
      <c r="AK139" s="12">
        <f t="shared" si="50"/>
        <v>1.1862769462637097</v>
      </c>
      <c r="AL139" s="12">
        <f t="shared" si="51"/>
        <v>0.8429734752492608</v>
      </c>
      <c r="AM139" s="12">
        <f t="shared" si="48"/>
        <v>15.346987724008903</v>
      </c>
      <c r="AN139" s="12">
        <f t="shared" si="52"/>
        <v>868.8292354435409</v>
      </c>
      <c r="AO139" s="10">
        <f t="shared" si="49"/>
        <v>0.047804174964540674</v>
      </c>
      <c r="AQ139" s="10"/>
      <c r="AR139" s="11"/>
      <c r="AS139" s="11"/>
      <c r="AT139" s="10"/>
      <c r="AU139" s="10"/>
      <c r="AV139" s="10"/>
      <c r="AW139" s="10"/>
      <c r="AX139" s="10"/>
      <c r="AY139" s="10"/>
      <c r="AZ139" s="10"/>
      <c r="BA139" s="10"/>
      <c r="BB139" s="10"/>
      <c r="BC139" s="13"/>
      <c r="BD139" s="13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</row>
    <row r="140" spans="1:80" ht="12.75">
      <c r="A140" s="1">
        <v>138</v>
      </c>
      <c r="B140" s="9" t="s">
        <v>309</v>
      </c>
      <c r="C140" s="1" t="s">
        <v>310</v>
      </c>
      <c r="D140" s="10">
        <v>147</v>
      </c>
      <c r="E140" s="11">
        <v>40.53784235</v>
      </c>
      <c r="F140" s="11">
        <v>-80.7250777</v>
      </c>
      <c r="G140" s="10">
        <v>79.30744425</v>
      </c>
      <c r="H140" s="10">
        <v>327.0220198799</v>
      </c>
      <c r="I140" s="10">
        <v>711.6</v>
      </c>
      <c r="J140" s="10">
        <v>165.589141845703</v>
      </c>
      <c r="K140" s="10">
        <v>30.01525018396</v>
      </c>
      <c r="L140" s="10">
        <v>19.83655410535</v>
      </c>
      <c r="M140" s="10">
        <v>11.023000889984178</v>
      </c>
      <c r="N140" s="12">
        <v>195.5337625102</v>
      </c>
      <c r="O140" s="10">
        <v>1043.429197767</v>
      </c>
      <c r="P140" s="13">
        <v>40.5088501</v>
      </c>
      <c r="Q140" s="13">
        <v>-80.8844681</v>
      </c>
      <c r="R140" s="10">
        <v>2.413584615385</v>
      </c>
      <c r="S140" s="10">
        <v>40.90511359261</v>
      </c>
      <c r="T140" s="10">
        <v>15.6810509546</v>
      </c>
      <c r="U140" s="10">
        <v>30.67735368098</v>
      </c>
      <c r="V140" s="10">
        <v>72.13</v>
      </c>
      <c r="W140" s="10">
        <v>14.56</v>
      </c>
      <c r="X140" s="10">
        <v>0.01</v>
      </c>
      <c r="Y140" s="10">
        <v>5.81</v>
      </c>
      <c r="Z140" s="10">
        <v>0.03</v>
      </c>
      <c r="AA140" s="10">
        <v>0.33</v>
      </c>
      <c r="AB140" s="10">
        <v>6.9</v>
      </c>
      <c r="AC140" s="10">
        <v>2.92</v>
      </c>
      <c r="AD140" s="10">
        <f t="shared" si="41"/>
        <v>7.410561291003335</v>
      </c>
      <c r="AE140" s="10">
        <f t="shared" si="42"/>
        <v>2.6767950937039315</v>
      </c>
      <c r="AF140" s="10">
        <f t="shared" si="43"/>
        <v>0.690670456930558</v>
      </c>
      <c r="AG140" s="10">
        <f t="shared" si="44"/>
        <v>2.1012841485575864</v>
      </c>
      <c r="AH140" s="10">
        <f t="shared" si="45"/>
        <v>852.1530183016833</v>
      </c>
      <c r="AI140" s="10">
        <f t="shared" si="46"/>
        <v>8.97267597927921</v>
      </c>
      <c r="AJ140" s="10">
        <f t="shared" si="47"/>
        <v>1.5131282391362904</v>
      </c>
      <c r="AK140" s="12">
        <f t="shared" si="50"/>
        <v>1.3301616497292517</v>
      </c>
      <c r="AL140" s="12">
        <f t="shared" si="51"/>
        <v>0.7517883260305583</v>
      </c>
      <c r="AM140" s="12">
        <f t="shared" si="48"/>
        <v>9.040491587797653</v>
      </c>
      <c r="AN140" s="12">
        <f t="shared" si="52"/>
        <v>946.5430299473355</v>
      </c>
      <c r="AO140" s="10">
        <f t="shared" si="49"/>
        <v>0.03370721303119715</v>
      </c>
      <c r="AQ140" s="10"/>
      <c r="AR140" s="11"/>
      <c r="AS140" s="11"/>
      <c r="AT140" s="10"/>
      <c r="AU140" s="10"/>
      <c r="AV140" s="10"/>
      <c r="AW140" s="10"/>
      <c r="AX140" s="10"/>
      <c r="AY140" s="10"/>
      <c r="AZ140" s="10"/>
      <c r="BA140" s="10"/>
      <c r="BB140" s="10"/>
      <c r="BC140" s="13"/>
      <c r="BD140" s="13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</row>
    <row r="141" spans="1:80" ht="12.75">
      <c r="A141" s="1">
        <v>139</v>
      </c>
      <c r="B141" s="9" t="s">
        <v>311</v>
      </c>
      <c r="C141" s="1" t="s">
        <v>312</v>
      </c>
      <c r="D141" s="10">
        <v>48.9</v>
      </c>
      <c r="E141" s="11">
        <v>40.4356229</v>
      </c>
      <c r="F141" s="11">
        <v>-80.5925723</v>
      </c>
      <c r="G141" s="10">
        <v>41.54</v>
      </c>
      <c r="H141" s="10">
        <v>268.82</v>
      </c>
      <c r="I141" s="10">
        <v>658.8</v>
      </c>
      <c r="J141" s="10">
        <v>59.7</v>
      </c>
      <c r="K141" s="10">
        <v>15.44</v>
      </c>
      <c r="L141" s="10">
        <v>11.21009619397</v>
      </c>
      <c r="M141" s="10">
        <v>29.217343611342617</v>
      </c>
      <c r="N141" s="12">
        <v>66.51469856122</v>
      </c>
      <c r="O141" s="10">
        <v>1008.86</v>
      </c>
      <c r="P141" s="13">
        <v>40.462639</v>
      </c>
      <c r="Q141" s="13">
        <v>-80.505928</v>
      </c>
      <c r="R141" s="10">
        <v>2.38</v>
      </c>
      <c r="S141" s="10">
        <v>40.73</v>
      </c>
      <c r="T141" s="10">
        <v>19.76</v>
      </c>
      <c r="U141" s="10">
        <v>30.05911583574</v>
      </c>
      <c r="V141" s="10">
        <v>72.08</v>
      </c>
      <c r="W141" s="10">
        <v>14.13</v>
      </c>
      <c r="X141" s="10">
        <v>0.08</v>
      </c>
      <c r="Y141" s="10">
        <v>10.51</v>
      </c>
      <c r="Z141" s="10">
        <v>0</v>
      </c>
      <c r="AA141" s="10">
        <v>0.28</v>
      </c>
      <c r="AB141" s="10">
        <v>3</v>
      </c>
      <c r="AC141" s="10">
        <v>4.33</v>
      </c>
      <c r="AD141" s="10">
        <f t="shared" si="41"/>
        <v>4.362139196120699</v>
      </c>
      <c r="AE141" s="10">
        <f t="shared" si="42"/>
        <v>2.5698620997558415</v>
      </c>
      <c r="AF141" s="10">
        <f t="shared" si="43"/>
        <v>0.7048935452842762</v>
      </c>
      <c r="AG141" s="10">
        <f t="shared" si="44"/>
        <v>2.017341748308336</v>
      </c>
      <c r="AH141" s="10">
        <f t="shared" si="45"/>
        <v>257.4339890886717</v>
      </c>
      <c r="AI141" s="10">
        <f t="shared" si="46"/>
        <v>15.859412614347615</v>
      </c>
      <c r="AJ141" s="10">
        <f t="shared" si="47"/>
        <v>1.3773298402475171</v>
      </c>
      <c r="AK141" s="12">
        <f t="shared" si="50"/>
        <v>1.3602187844830267</v>
      </c>
      <c r="AL141" s="12">
        <f t="shared" si="51"/>
        <v>0.7351758492146293</v>
      </c>
      <c r="AM141" s="12">
        <f t="shared" si="48"/>
        <v>2.8564520091831853</v>
      </c>
      <c r="AN141" s="12">
        <f t="shared" si="52"/>
        <v>896.112135217418</v>
      </c>
      <c r="AO141" s="10">
        <f t="shared" si="49"/>
        <v>0.10868738788536053</v>
      </c>
      <c r="AQ141" s="10"/>
      <c r="AR141" s="11"/>
      <c r="AS141" s="11"/>
      <c r="AT141" s="15"/>
      <c r="AU141" s="15"/>
      <c r="AV141" s="15"/>
      <c r="AW141" s="15"/>
      <c r="AX141" s="10"/>
      <c r="AY141" s="10"/>
      <c r="AZ141" s="10"/>
      <c r="BA141" s="10"/>
      <c r="BB141" s="10"/>
      <c r="BC141" s="13"/>
      <c r="BD141" s="13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</row>
    <row r="142" spans="1:80" ht="12.75">
      <c r="A142" s="1">
        <v>140</v>
      </c>
      <c r="B142" s="9" t="s">
        <v>313</v>
      </c>
      <c r="C142" s="1" t="s">
        <v>314</v>
      </c>
      <c r="D142" s="10">
        <v>0.04</v>
      </c>
      <c r="E142" s="11">
        <v>40.3322902</v>
      </c>
      <c r="F142" s="11">
        <v>-80.8120291</v>
      </c>
      <c r="G142" s="10">
        <v>0.8</v>
      </c>
      <c r="H142" s="10">
        <v>205.66</v>
      </c>
      <c r="I142" s="10">
        <v>135.1</v>
      </c>
      <c r="J142" s="10">
        <v>38.6</v>
      </c>
      <c r="K142" s="10">
        <v>0.27</v>
      </c>
      <c r="L142" s="10">
        <v>0.2121797457505</v>
      </c>
      <c r="M142" s="10">
        <v>218.8877885552</v>
      </c>
      <c r="N142" s="12" t="s">
        <v>64</v>
      </c>
      <c r="O142" s="10">
        <v>1250</v>
      </c>
      <c r="P142" s="13">
        <v>40.333351</v>
      </c>
      <c r="Q142" s="13">
        <v>-80.810898</v>
      </c>
      <c r="R142" s="10">
        <v>2.42</v>
      </c>
      <c r="S142" s="10">
        <v>41.23</v>
      </c>
      <c r="T142" s="10">
        <v>19.34</v>
      </c>
      <c r="U142" s="10">
        <v>30.02159305248</v>
      </c>
      <c r="V142" s="10">
        <v>61.93</v>
      </c>
      <c r="W142" s="10">
        <v>22.82</v>
      </c>
      <c r="X142" s="10">
        <v>0</v>
      </c>
      <c r="Y142" s="10">
        <v>8.15</v>
      </c>
      <c r="Z142" s="10">
        <v>0</v>
      </c>
      <c r="AA142" s="10">
        <v>0</v>
      </c>
      <c r="AB142" s="10">
        <v>5.7</v>
      </c>
      <c r="AC142" s="10">
        <v>3.76</v>
      </c>
      <c r="AD142" s="10">
        <f t="shared" si="41"/>
        <v>0.18851940772440925</v>
      </c>
      <c r="AE142" s="10">
        <f t="shared" si="42"/>
        <v>1.1255061126686705</v>
      </c>
      <c r="AF142" s="10">
        <f t="shared" si="43"/>
        <v>1.0651346536429123</v>
      </c>
      <c r="AG142" s="10">
        <f t="shared" si="44"/>
        <v>0.8835222984449064</v>
      </c>
      <c r="AH142" s="10">
        <f t="shared" si="45"/>
        <v>0.1417963158900823</v>
      </c>
      <c r="AI142" s="10">
        <f t="shared" si="46"/>
        <v>168.87499999999997</v>
      </c>
      <c r="AJ142" s="10">
        <f t="shared" si="47"/>
        <v>1.2725060021397625</v>
      </c>
      <c r="AK142" s="12" t="s">
        <v>64</v>
      </c>
      <c r="AL142" s="12" t="s">
        <v>64</v>
      </c>
      <c r="AM142" s="12">
        <f t="shared" si="48"/>
        <v>0.01824958518642776</v>
      </c>
      <c r="AN142" s="12" t="s">
        <v>64</v>
      </c>
      <c r="AO142" s="10">
        <f t="shared" si="49"/>
        <v>1.0643187229174365</v>
      </c>
      <c r="AQ142" s="10"/>
      <c r="AR142" s="11"/>
      <c r="AS142" s="11"/>
      <c r="AT142" s="10"/>
      <c r="AU142" s="10"/>
      <c r="AV142" s="10"/>
      <c r="AW142" s="10"/>
      <c r="AX142" s="10"/>
      <c r="AY142" s="10"/>
      <c r="AZ142" s="10"/>
      <c r="BA142" s="10"/>
      <c r="BB142" s="10"/>
      <c r="BC142" s="13"/>
      <c r="BD142" s="13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</row>
    <row r="143" spans="1:80" ht="12.75">
      <c r="A143" s="1">
        <v>141</v>
      </c>
      <c r="B143" s="9" t="s">
        <v>315</v>
      </c>
      <c r="C143" s="1" t="s">
        <v>316</v>
      </c>
      <c r="D143" s="10">
        <v>10.3</v>
      </c>
      <c r="E143" s="11">
        <v>40.19840479</v>
      </c>
      <c r="F143" s="11">
        <v>-80.4075655</v>
      </c>
      <c r="G143" s="10">
        <v>15.94</v>
      </c>
      <c r="H143" s="10">
        <v>221</v>
      </c>
      <c r="I143" s="10">
        <v>457.8</v>
      </c>
      <c r="J143" s="10">
        <v>16.66</v>
      </c>
      <c r="K143" s="10">
        <v>6.2</v>
      </c>
      <c r="L143" s="10">
        <v>5.133335697235</v>
      </c>
      <c r="M143" s="10">
        <v>33.83761427043113</v>
      </c>
      <c r="N143" s="12">
        <v>18.41021552582</v>
      </c>
      <c r="O143" s="10">
        <v>1199.15</v>
      </c>
      <c r="P143" s="13">
        <v>40.217762</v>
      </c>
      <c r="Q143" s="13">
        <v>-80.366653</v>
      </c>
      <c r="R143" s="10">
        <v>2.39</v>
      </c>
      <c r="S143" s="10">
        <v>41.27</v>
      </c>
      <c r="T143" s="10">
        <v>19.05</v>
      </c>
      <c r="U143" s="10">
        <v>30.07100341521</v>
      </c>
      <c r="V143" s="10">
        <v>32.7</v>
      </c>
      <c r="W143" s="10">
        <v>41.05</v>
      </c>
      <c r="X143" s="10">
        <v>0</v>
      </c>
      <c r="Y143" s="10">
        <v>6.42</v>
      </c>
      <c r="Z143" s="10">
        <v>0</v>
      </c>
      <c r="AA143" s="10">
        <v>0.07</v>
      </c>
      <c r="AB143" s="10">
        <v>19.82</v>
      </c>
      <c r="AC143" s="10">
        <v>4.28</v>
      </c>
      <c r="AD143" s="10">
        <f t="shared" si="41"/>
        <v>2.0064925825030206</v>
      </c>
      <c r="AE143" s="10">
        <f t="shared" si="42"/>
        <v>2.5583626583016645</v>
      </c>
      <c r="AF143" s="10">
        <f t="shared" si="43"/>
        <v>0.7064759624161263</v>
      </c>
      <c r="AG143" s="10">
        <f t="shared" si="44"/>
        <v>2.008314686766807</v>
      </c>
      <c r="AH143" s="10">
        <f t="shared" si="45"/>
        <v>45.33690761813283</v>
      </c>
      <c r="AI143" s="10">
        <f t="shared" si="46"/>
        <v>28.72020075282309</v>
      </c>
      <c r="AJ143" s="10">
        <f t="shared" si="47"/>
        <v>1.2077916516037601</v>
      </c>
      <c r="AK143" s="12">
        <f>N143/D143</f>
        <v>1.7873995656135921</v>
      </c>
      <c r="AL143" s="12">
        <f>1/AK143</f>
        <v>0.5594719945322983</v>
      </c>
      <c r="AM143" s="12">
        <f t="shared" si="48"/>
        <v>1.065839526123623</v>
      </c>
      <c r="AN143" s="12">
        <f>AK143*I143</f>
        <v>818.2715211379025</v>
      </c>
      <c r="AO143" s="10">
        <f t="shared" si="49"/>
        <v>0.15311137678928113</v>
      </c>
      <c r="AQ143" s="10"/>
      <c r="AR143" s="11"/>
      <c r="AS143" s="11"/>
      <c r="AT143" s="10"/>
      <c r="AU143" s="10"/>
      <c r="AV143" s="10"/>
      <c r="AW143" s="10"/>
      <c r="AX143" s="10"/>
      <c r="AY143" s="10"/>
      <c r="AZ143" s="10"/>
      <c r="BA143" s="10"/>
      <c r="BB143" s="10"/>
      <c r="BC143" s="13"/>
      <c r="BD143" s="13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</row>
    <row r="144" spans="1:80" ht="12.75">
      <c r="A144" s="1">
        <v>142</v>
      </c>
      <c r="B144" s="9" t="s">
        <v>317</v>
      </c>
      <c r="C144" s="1" t="s">
        <v>318</v>
      </c>
      <c r="D144" s="10">
        <v>1.31</v>
      </c>
      <c r="E144" s="11">
        <v>40.2072913</v>
      </c>
      <c r="F144" s="11">
        <v>-80.92259228</v>
      </c>
      <c r="G144" s="10">
        <v>6.2</v>
      </c>
      <c r="H144" s="10">
        <v>222.23</v>
      </c>
      <c r="I144" s="10">
        <v>273.5</v>
      </c>
      <c r="J144" s="10">
        <v>138.04</v>
      </c>
      <c r="K144" s="10">
        <v>2.55</v>
      </c>
      <c r="L144" s="10">
        <v>2.132357759789</v>
      </c>
      <c r="M144" s="10">
        <v>67.94756716973811</v>
      </c>
      <c r="N144" s="12" t="s">
        <v>64</v>
      </c>
      <c r="O144" s="10">
        <v>1090.88</v>
      </c>
      <c r="P144" s="13">
        <v>40.219013</v>
      </c>
      <c r="Q144" s="13">
        <v>-80.936546</v>
      </c>
      <c r="R144" s="10">
        <v>2.46</v>
      </c>
      <c r="S144" s="10">
        <v>41.89</v>
      </c>
      <c r="T144" s="10">
        <v>19.4</v>
      </c>
      <c r="U144" s="10">
        <v>29.95780289371</v>
      </c>
      <c r="V144" s="10">
        <v>44.7</v>
      </c>
      <c r="W144" s="10">
        <v>31.45</v>
      </c>
      <c r="X144" s="10">
        <v>0</v>
      </c>
      <c r="Y144" s="10">
        <v>14.13</v>
      </c>
      <c r="Z144" s="10">
        <v>0</v>
      </c>
      <c r="AA144" s="10">
        <v>0</v>
      </c>
      <c r="AB144" s="10">
        <v>10.22</v>
      </c>
      <c r="AC144" s="10">
        <v>5.72</v>
      </c>
      <c r="AD144" s="10">
        <f t="shared" si="41"/>
        <v>0.6143434393155615</v>
      </c>
      <c r="AE144" s="10">
        <f t="shared" si="42"/>
        <v>3.4709539051392078</v>
      </c>
      <c r="AF144" s="10">
        <f t="shared" si="43"/>
        <v>0.6065324212778032</v>
      </c>
      <c r="AG144" s="10">
        <f t="shared" si="44"/>
        <v>2.7246988155342784</v>
      </c>
      <c r="AH144" s="10">
        <f t="shared" si="45"/>
        <v>6.28886543315247</v>
      </c>
      <c r="AI144" s="10">
        <f t="shared" si="46"/>
        <v>44.11290322580645</v>
      </c>
      <c r="AJ144" s="10">
        <f t="shared" si="47"/>
        <v>1.195859366606627</v>
      </c>
      <c r="AK144" s="12" t="s">
        <v>64</v>
      </c>
      <c r="AL144" s="12" t="s">
        <v>64</v>
      </c>
      <c r="AM144" s="12">
        <f t="shared" si="48"/>
        <v>0.3093522111854435</v>
      </c>
      <c r="AN144" s="12" t="s">
        <v>64</v>
      </c>
      <c r="AO144" s="10">
        <f t="shared" si="49"/>
        <v>0.3057533508965401</v>
      </c>
      <c r="AQ144" s="10"/>
      <c r="AR144" s="11"/>
      <c r="AS144" s="11"/>
      <c r="AT144" s="15"/>
      <c r="AU144" s="15"/>
      <c r="AV144" s="15"/>
      <c r="AW144" s="15"/>
      <c r="AX144" s="10"/>
      <c r="AY144" s="10"/>
      <c r="AZ144" s="10"/>
      <c r="BA144" s="10"/>
      <c r="BB144" s="10"/>
      <c r="BC144" s="13"/>
      <c r="BD144" s="13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</row>
    <row r="145" spans="1:80" ht="12.75">
      <c r="A145" s="1">
        <v>143</v>
      </c>
      <c r="B145" s="9" t="s">
        <v>319</v>
      </c>
      <c r="C145" s="1" t="s">
        <v>320</v>
      </c>
      <c r="D145" s="10">
        <v>10.9</v>
      </c>
      <c r="E145" s="11">
        <v>40.2075691</v>
      </c>
      <c r="F145" s="11">
        <v>-80.9198143</v>
      </c>
      <c r="G145" s="10">
        <v>15.47</v>
      </c>
      <c r="H145" s="10">
        <v>268.71</v>
      </c>
      <c r="I145" s="10">
        <v>382.1</v>
      </c>
      <c r="J145" s="10">
        <v>70.22</v>
      </c>
      <c r="K145" s="10">
        <v>6.97</v>
      </c>
      <c r="L145" s="10">
        <v>5.985050330566</v>
      </c>
      <c r="M145" s="10">
        <v>28.67049972280993</v>
      </c>
      <c r="N145" s="12">
        <v>5.17783640431</v>
      </c>
      <c r="O145" s="10">
        <v>1143.46</v>
      </c>
      <c r="P145" s="13">
        <v>40.206902</v>
      </c>
      <c r="Q145" s="13">
        <v>-80.961762</v>
      </c>
      <c r="R145" s="10">
        <v>2.46</v>
      </c>
      <c r="S145" s="10">
        <v>42.05</v>
      </c>
      <c r="T145" s="10">
        <v>19.44</v>
      </c>
      <c r="U145" s="10">
        <v>30.05605848039</v>
      </c>
      <c r="V145" s="10">
        <v>50.75</v>
      </c>
      <c r="W145" s="10">
        <v>34.54</v>
      </c>
      <c r="X145" s="10">
        <v>0</v>
      </c>
      <c r="Y145" s="10">
        <v>4.26</v>
      </c>
      <c r="Z145" s="10">
        <v>0.13</v>
      </c>
      <c r="AA145" s="10">
        <v>2.27</v>
      </c>
      <c r="AB145" s="10">
        <v>8.03</v>
      </c>
      <c r="AC145" s="10">
        <v>3.38</v>
      </c>
      <c r="AD145" s="10">
        <f t="shared" si="41"/>
        <v>1.821204400626853</v>
      </c>
      <c r="AE145" s="10">
        <f t="shared" si="42"/>
        <v>3.2863144458172644</v>
      </c>
      <c r="AF145" s="10">
        <f t="shared" si="43"/>
        <v>0.6233384052412345</v>
      </c>
      <c r="AG145" s="10">
        <f t="shared" si="44"/>
        <v>2.5797568399665525</v>
      </c>
      <c r="AH145" s="10">
        <f t="shared" si="45"/>
        <v>45.263541122274475</v>
      </c>
      <c r="AI145" s="10">
        <f t="shared" si="46"/>
        <v>24.699418228829995</v>
      </c>
      <c r="AJ145" s="10">
        <f t="shared" si="47"/>
        <v>1.1645683185659785</v>
      </c>
      <c r="AK145" s="12">
        <f>N145/D145</f>
        <v>0.4750308627807339</v>
      </c>
      <c r="AL145" s="12">
        <f>1/AK145</f>
        <v>2.105126378834006</v>
      </c>
      <c r="AM145" s="12">
        <f t="shared" si="48"/>
        <v>1.3017127141933749</v>
      </c>
      <c r="AN145" s="12">
        <f>AK145*I145</f>
        <v>181.50929266851844</v>
      </c>
      <c r="AO145" s="10">
        <f t="shared" si="49"/>
        <v>0.10669680965654398</v>
      </c>
      <c r="AQ145" s="10"/>
      <c r="AR145" s="11"/>
      <c r="AS145" s="11"/>
      <c r="AT145" s="10"/>
      <c r="AU145" s="10"/>
      <c r="AV145" s="10"/>
      <c r="AW145" s="10"/>
      <c r="AX145" s="10"/>
      <c r="AY145" s="10"/>
      <c r="AZ145" s="10"/>
      <c r="BA145" s="10"/>
      <c r="BB145" s="10"/>
      <c r="BC145" s="13"/>
      <c r="BD145" s="13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</row>
    <row r="146" spans="1:80" ht="12.75">
      <c r="A146" s="1">
        <v>144</v>
      </c>
      <c r="B146" s="9" t="s">
        <v>321</v>
      </c>
      <c r="C146" s="1" t="s">
        <v>322</v>
      </c>
      <c r="D146" s="10">
        <v>1.57</v>
      </c>
      <c r="E146" s="11">
        <v>40.3020127</v>
      </c>
      <c r="F146" s="11">
        <v>-80.84842048</v>
      </c>
      <c r="G146" s="10">
        <v>5.81</v>
      </c>
      <c r="H146" s="10">
        <v>247.56</v>
      </c>
      <c r="I146" s="10">
        <v>282.6</v>
      </c>
      <c r="J146" s="10">
        <v>106.05</v>
      </c>
      <c r="K146" s="10">
        <v>2.38</v>
      </c>
      <c r="L146" s="10">
        <v>2.089912197533</v>
      </c>
      <c r="M146" s="10">
        <v>72.96282639824219</v>
      </c>
      <c r="N146" s="12">
        <v>1.733955344855</v>
      </c>
      <c r="O146" s="10">
        <v>1217.19</v>
      </c>
      <c r="P146" s="13">
        <v>40.315327</v>
      </c>
      <c r="Q146" s="13">
        <v>-80.851646</v>
      </c>
      <c r="R146" s="10">
        <v>2.43</v>
      </c>
      <c r="S146" s="10">
        <v>41.18</v>
      </c>
      <c r="T146" s="10">
        <v>19.27</v>
      </c>
      <c r="U146" s="10">
        <v>30.06170650398</v>
      </c>
      <c r="V146" s="10">
        <v>15.91</v>
      </c>
      <c r="W146" s="10">
        <v>55</v>
      </c>
      <c r="X146" s="10">
        <v>0</v>
      </c>
      <c r="Y146" s="10">
        <v>6.57</v>
      </c>
      <c r="Z146" s="10">
        <v>0</v>
      </c>
      <c r="AA146" s="10">
        <v>1.17</v>
      </c>
      <c r="AB146" s="10">
        <v>21.4</v>
      </c>
      <c r="AC146" s="10">
        <v>4.86</v>
      </c>
      <c r="AD146" s="10">
        <f t="shared" si="41"/>
        <v>0.7512277318890616</v>
      </c>
      <c r="AE146" s="10">
        <f t="shared" si="42"/>
        <v>2.7819955371956775</v>
      </c>
      <c r="AF146" s="10">
        <f t="shared" si="43"/>
        <v>0.6774858500779917</v>
      </c>
      <c r="AG146" s="10">
        <f t="shared" si="44"/>
        <v>2.1838664966986068</v>
      </c>
      <c r="AH146" s="10">
        <f t="shared" si="45"/>
        <v>6.451651845141308</v>
      </c>
      <c r="AI146" s="10">
        <f t="shared" si="46"/>
        <v>48.640275387263344</v>
      </c>
      <c r="AJ146" s="10">
        <f t="shared" si="47"/>
        <v>1.1388038228636728</v>
      </c>
      <c r="AK146" s="12">
        <f>N146/D146</f>
        <v>1.1044301559585987</v>
      </c>
      <c r="AL146" s="12">
        <f>1/AK146</f>
        <v>0.9054443095426367</v>
      </c>
      <c r="AM146" s="12">
        <f t="shared" si="48"/>
        <v>0.27862888209415715</v>
      </c>
      <c r="AN146" s="12">
        <f>AK146*I146</f>
        <v>312.11196207390003</v>
      </c>
      <c r="AO146" s="10">
        <f t="shared" si="49"/>
        <v>0.2947278494031434</v>
      </c>
      <c r="AQ146" s="10"/>
      <c r="AR146" s="11"/>
      <c r="AS146" s="11"/>
      <c r="AT146" s="15"/>
      <c r="AU146" s="15"/>
      <c r="AV146" s="15"/>
      <c r="AW146" s="15"/>
      <c r="AX146" s="10"/>
      <c r="AY146" s="10"/>
      <c r="AZ146" s="10"/>
      <c r="BA146" s="10"/>
      <c r="BB146" s="10"/>
      <c r="BC146" s="13"/>
      <c r="BD146" s="13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</row>
    <row r="147" spans="1:80" ht="12.75">
      <c r="A147" s="1">
        <v>145</v>
      </c>
      <c r="B147" s="9" t="s">
        <v>323</v>
      </c>
      <c r="C147" s="1" t="s">
        <v>324</v>
      </c>
      <c r="D147" s="10">
        <v>0.44</v>
      </c>
      <c r="E147" s="11">
        <v>40.2717355</v>
      </c>
      <c r="F147" s="11">
        <v>-80.84647629</v>
      </c>
      <c r="G147" s="10">
        <v>3.68</v>
      </c>
      <c r="H147" s="10">
        <v>243.24</v>
      </c>
      <c r="I147" s="10">
        <v>307.7</v>
      </c>
      <c r="J147" s="10">
        <v>74.11</v>
      </c>
      <c r="K147" s="10">
        <v>1.71</v>
      </c>
      <c r="L147" s="10">
        <v>1.537370572906</v>
      </c>
      <c r="M147" s="10">
        <v>109.11670868938144</v>
      </c>
      <c r="N147" s="12" t="s">
        <v>64</v>
      </c>
      <c r="O147" s="10">
        <v>1148.29</v>
      </c>
      <c r="P147" s="13">
        <v>40.282059</v>
      </c>
      <c r="Q147" s="13">
        <v>-80.842796</v>
      </c>
      <c r="R147" s="10">
        <v>2.43</v>
      </c>
      <c r="S147" s="10">
        <v>41.32</v>
      </c>
      <c r="T147" s="10">
        <v>19.37</v>
      </c>
      <c r="U147" s="10">
        <v>30.03312883365</v>
      </c>
      <c r="V147" s="10">
        <v>66.14</v>
      </c>
      <c r="W147" s="10">
        <v>24.69</v>
      </c>
      <c r="X147" s="10">
        <v>0</v>
      </c>
      <c r="Y147" s="10">
        <v>9.55</v>
      </c>
      <c r="Z147" s="10">
        <v>0</v>
      </c>
      <c r="AA147" s="10">
        <v>0</v>
      </c>
      <c r="AB147" s="10">
        <v>0</v>
      </c>
      <c r="AC147" s="10">
        <v>4.15</v>
      </c>
      <c r="AD147" s="10">
        <f t="shared" si="41"/>
        <v>0.2862029544173557</v>
      </c>
      <c r="AE147" s="10">
        <f t="shared" si="42"/>
        <v>5.371609723721189</v>
      </c>
      <c r="AF147" s="10">
        <f t="shared" si="43"/>
        <v>0.48755792248805496</v>
      </c>
      <c r="AG147" s="10">
        <f t="shared" si="44"/>
        <v>4.216713633121134</v>
      </c>
      <c r="AH147" s="10">
        <f t="shared" si="45"/>
        <v>2.163311811725716</v>
      </c>
      <c r="AI147" s="10">
        <f t="shared" si="46"/>
        <v>83.6141304347826</v>
      </c>
      <c r="AJ147" s="10">
        <f t="shared" si="47"/>
        <v>1.1122887546674507</v>
      </c>
      <c r="AK147" s="12" t="s">
        <v>64</v>
      </c>
      <c r="AL147" s="12" t="s">
        <v>64</v>
      </c>
      <c r="AM147" s="12">
        <f t="shared" si="48"/>
        <v>0.1637006792666221</v>
      </c>
      <c r="AN147" s="12" t="s">
        <v>64</v>
      </c>
      <c r="AO147" s="10">
        <f t="shared" si="49"/>
        <v>0.4485968947927209</v>
      </c>
      <c r="AQ147" s="10"/>
      <c r="AR147" s="11"/>
      <c r="AS147" s="11"/>
      <c r="AT147" s="15"/>
      <c r="AU147" s="15"/>
      <c r="AV147" s="15"/>
      <c r="AW147" s="15"/>
      <c r="AX147" s="10"/>
      <c r="AY147" s="10"/>
      <c r="AZ147" s="10"/>
      <c r="BA147" s="10"/>
      <c r="BB147" s="10"/>
      <c r="BC147" s="13"/>
      <c r="BD147" s="13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</row>
    <row r="148" spans="1:80" ht="12.75">
      <c r="A148" s="1">
        <v>146</v>
      </c>
      <c r="B148" s="9" t="s">
        <v>325</v>
      </c>
      <c r="C148" s="1" t="s">
        <v>326</v>
      </c>
      <c r="D148" s="10">
        <v>123</v>
      </c>
      <c r="E148" s="11">
        <v>40.19340427</v>
      </c>
      <c r="F148" s="11">
        <v>-80.7342482</v>
      </c>
      <c r="G148" s="10">
        <v>72.348110874</v>
      </c>
      <c r="H148" s="10">
        <v>283.4464668815</v>
      </c>
      <c r="I148" s="10">
        <v>700.9</v>
      </c>
      <c r="J148" s="10">
        <v>166.108575820922</v>
      </c>
      <c r="K148" s="10">
        <v>24.93651447331</v>
      </c>
      <c r="L148" s="10">
        <v>15.98925805925</v>
      </c>
      <c r="M148" s="10">
        <v>13.262663300227745</v>
      </c>
      <c r="N148" s="12">
        <v>145.8882731848</v>
      </c>
      <c r="O148" s="10">
        <v>1013.77956</v>
      </c>
      <c r="P148" s="13">
        <v>40.2453308</v>
      </c>
      <c r="Q148" s="13">
        <v>-80.8854141</v>
      </c>
      <c r="R148" s="10">
        <v>2.440206896552</v>
      </c>
      <c r="S148" s="10">
        <v>41.6800584482</v>
      </c>
      <c r="T148" s="10">
        <v>16.8773178812</v>
      </c>
      <c r="U148" s="10">
        <v>30.04593062058</v>
      </c>
      <c r="V148" s="10">
        <v>54.78</v>
      </c>
      <c r="W148" s="10">
        <v>25.17</v>
      </c>
      <c r="X148" s="10">
        <v>0.38</v>
      </c>
      <c r="Y148" s="10">
        <v>9.92</v>
      </c>
      <c r="Z148" s="10">
        <v>0.22</v>
      </c>
      <c r="AA148" s="10">
        <v>0.94</v>
      </c>
      <c r="AB148" s="10">
        <v>8.43</v>
      </c>
      <c r="AC148" s="10">
        <v>4.64</v>
      </c>
      <c r="AD148" s="10">
        <f t="shared" si="41"/>
        <v>7.6926646342319085</v>
      </c>
      <c r="AE148" s="10">
        <f t="shared" si="42"/>
        <v>2.078507099880415</v>
      </c>
      <c r="AF148" s="10">
        <f t="shared" si="43"/>
        <v>0.7837953584714665</v>
      </c>
      <c r="AG148" s="10">
        <f t="shared" si="44"/>
        <v>1.631628073406126</v>
      </c>
      <c r="AH148" s="10">
        <f t="shared" si="45"/>
        <v>711.0902367337242</v>
      </c>
      <c r="AI148" s="10">
        <f t="shared" si="46"/>
        <v>9.68788253808967</v>
      </c>
      <c r="AJ148" s="10">
        <f t="shared" si="47"/>
        <v>1.5595792112995446</v>
      </c>
      <c r="AK148" s="12">
        <f>N148/D148</f>
        <v>1.1860835218276422</v>
      </c>
      <c r="AL148" s="12">
        <f>1/AK148</f>
        <v>0.8431109458962004</v>
      </c>
      <c r="AM148" s="12">
        <f t="shared" si="48"/>
        <v>6.847316102242487</v>
      </c>
      <c r="AN148" s="12">
        <f>AK148*I148</f>
        <v>831.3259404489944</v>
      </c>
      <c r="AO148" s="10">
        <f t="shared" si="49"/>
        <v>0.046790716589783586</v>
      </c>
      <c r="AQ148" s="10"/>
      <c r="AR148" s="11"/>
      <c r="AS148" s="11"/>
      <c r="AT148" s="10"/>
      <c r="AU148" s="10"/>
      <c r="AV148" s="10"/>
      <c r="AW148" s="10"/>
      <c r="AX148" s="10"/>
      <c r="AY148" s="10"/>
      <c r="AZ148" s="10"/>
      <c r="BA148" s="10"/>
      <c r="BB148" s="10"/>
      <c r="BC148" s="13"/>
      <c r="BD148" s="13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</row>
    <row r="149" spans="1:80" ht="12.75">
      <c r="A149" s="1">
        <v>147</v>
      </c>
      <c r="B149" s="9" t="s">
        <v>327</v>
      </c>
      <c r="C149" s="1" t="s">
        <v>328</v>
      </c>
      <c r="D149" s="10">
        <v>0.34</v>
      </c>
      <c r="E149" s="11">
        <v>40.1520146</v>
      </c>
      <c r="F149" s="11">
        <v>-80.882868</v>
      </c>
      <c r="G149" s="10">
        <v>2.36</v>
      </c>
      <c r="H149" s="10">
        <v>277.15</v>
      </c>
      <c r="I149" s="10">
        <v>257.8</v>
      </c>
      <c r="J149" s="10">
        <v>60.53</v>
      </c>
      <c r="K149" s="10">
        <v>1</v>
      </c>
      <c r="L149" s="10">
        <v>0.8602745994413</v>
      </c>
      <c r="M149" s="10">
        <v>221.3257263798622</v>
      </c>
      <c r="N149" s="12" t="s">
        <v>64</v>
      </c>
      <c r="O149" s="10">
        <v>1131.85</v>
      </c>
      <c r="P149" s="13">
        <v>40.15593</v>
      </c>
      <c r="Q149" s="13">
        <v>-80.876656</v>
      </c>
      <c r="R149" s="10">
        <v>2.45</v>
      </c>
      <c r="S149" s="10">
        <v>42.14</v>
      </c>
      <c r="T149" s="10">
        <v>19.52</v>
      </c>
      <c r="U149" s="10">
        <v>30.15527840022</v>
      </c>
      <c r="V149" s="10">
        <v>63.36</v>
      </c>
      <c r="W149" s="10">
        <v>24.03</v>
      </c>
      <c r="X149" s="10">
        <v>0</v>
      </c>
      <c r="Y149" s="10">
        <v>2.81</v>
      </c>
      <c r="Z149" s="10">
        <v>0</v>
      </c>
      <c r="AA149" s="10">
        <v>0</v>
      </c>
      <c r="AB149" s="10">
        <v>9.99</v>
      </c>
      <c r="AC149" s="10">
        <v>2.56</v>
      </c>
      <c r="AD149" s="10">
        <f t="shared" si="41"/>
        <v>0.3952226419573598</v>
      </c>
      <c r="AE149" s="10">
        <f t="shared" si="42"/>
        <v>2.1766834895408502</v>
      </c>
      <c r="AF149" s="10">
        <f t="shared" si="43"/>
        <v>0.7659154002052785</v>
      </c>
      <c r="AG149" s="10">
        <f t="shared" si="44"/>
        <v>1.7086965392895674</v>
      </c>
      <c r="AH149" s="10">
        <f t="shared" si="45"/>
        <v>1.2195410578115031</v>
      </c>
      <c r="AI149" s="10">
        <f t="shared" si="46"/>
        <v>109.23728813559323</v>
      </c>
      <c r="AJ149" s="10">
        <f t="shared" si="47"/>
        <v>1.1624195351687052</v>
      </c>
      <c r="AK149" s="12" t="s">
        <v>64</v>
      </c>
      <c r="AL149" s="12" t="s">
        <v>64</v>
      </c>
      <c r="AM149" s="12">
        <f t="shared" si="48"/>
        <v>0.06721776234792003</v>
      </c>
      <c r="AN149" s="12" t="s">
        <v>64</v>
      </c>
      <c r="AO149" s="10">
        <f t="shared" si="49"/>
        <v>0.7985773998912582</v>
      </c>
      <c r="AQ149" s="10"/>
      <c r="AR149" s="11"/>
      <c r="AS149" s="11"/>
      <c r="AT149" s="10"/>
      <c r="AU149" s="10"/>
      <c r="AV149" s="10"/>
      <c r="AW149" s="10"/>
      <c r="AX149" s="10"/>
      <c r="AY149" s="10"/>
      <c r="AZ149" s="10"/>
      <c r="BA149" s="10"/>
      <c r="BB149" s="10"/>
      <c r="BC149" s="13"/>
      <c r="BD149" s="13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</row>
    <row r="150" spans="1:80" ht="12.75">
      <c r="A150" s="1">
        <v>148</v>
      </c>
      <c r="B150" s="9" t="s">
        <v>329</v>
      </c>
      <c r="C150" s="1" t="s">
        <v>330</v>
      </c>
      <c r="D150" s="10">
        <v>97.7</v>
      </c>
      <c r="E150" s="11">
        <v>40.0670164</v>
      </c>
      <c r="F150" s="11">
        <v>-80.8084198</v>
      </c>
      <c r="G150" s="10">
        <v>51.2</v>
      </c>
      <c r="H150" s="10">
        <v>269.23</v>
      </c>
      <c r="I150" s="10">
        <v>659</v>
      </c>
      <c r="J150" s="10">
        <v>171.22</v>
      </c>
      <c r="K150" s="10">
        <v>26.21</v>
      </c>
      <c r="L150" s="10">
        <v>17.45347365527</v>
      </c>
      <c r="M150" s="10">
        <v>14.101178209777501</v>
      </c>
      <c r="N150" s="12">
        <v>125.8286192899</v>
      </c>
      <c r="O150" s="10">
        <v>1031.82</v>
      </c>
      <c r="P150" s="13">
        <v>40.127495</v>
      </c>
      <c r="Q150" s="13">
        <v>-80.947533</v>
      </c>
      <c r="R150" s="10">
        <v>2.46</v>
      </c>
      <c r="S150" s="10">
        <v>42.48</v>
      </c>
      <c r="T150" s="10">
        <v>19.43</v>
      </c>
      <c r="U150" s="10">
        <v>30.05901522303</v>
      </c>
      <c r="V150" s="10">
        <v>45.56</v>
      </c>
      <c r="W150" s="10">
        <v>35.23</v>
      </c>
      <c r="X150" s="10">
        <v>0.92</v>
      </c>
      <c r="Y150" s="10">
        <v>7.71</v>
      </c>
      <c r="Z150" s="10">
        <v>0.08</v>
      </c>
      <c r="AA150" s="10">
        <v>0.56</v>
      </c>
      <c r="AB150" s="10">
        <v>9.02</v>
      </c>
      <c r="AC150" s="10">
        <v>4.5</v>
      </c>
      <c r="AD150" s="10">
        <f t="shared" si="41"/>
        <v>5.597739563465059</v>
      </c>
      <c r="AE150" s="10">
        <f t="shared" si="42"/>
        <v>3.117950282857768</v>
      </c>
      <c r="AF150" s="10">
        <f t="shared" si="43"/>
        <v>0.639946768741734</v>
      </c>
      <c r="AG150" s="10">
        <f t="shared" si="44"/>
        <v>2.447590972043348</v>
      </c>
      <c r="AH150" s="10">
        <f t="shared" si="45"/>
        <v>448.49975223459825</v>
      </c>
      <c r="AI150" s="10">
        <f t="shared" si="46"/>
        <v>12.87109375</v>
      </c>
      <c r="AJ150" s="10">
        <f t="shared" si="47"/>
        <v>1.5017067958896542</v>
      </c>
      <c r="AK150" s="12">
        <f aca="true" t="shared" si="53" ref="AK150:AK160">N150/D150</f>
        <v>1.2879080787093142</v>
      </c>
      <c r="AL150" s="12">
        <f aca="true" t="shared" si="54" ref="AL150:AL160">1/AK150</f>
        <v>0.7764529290026325</v>
      </c>
      <c r="AM150" s="12">
        <f t="shared" si="48"/>
        <v>6.979741208216551</v>
      </c>
      <c r="AN150" s="12">
        <f aca="true" t="shared" si="55" ref="AN150:AN160">AK150*I150</f>
        <v>848.7314238694381</v>
      </c>
      <c r="AO150" s="10">
        <f t="shared" si="49"/>
        <v>0.05237595442475764</v>
      </c>
      <c r="AQ150" s="10"/>
      <c r="AR150" s="11"/>
      <c r="AS150" s="11"/>
      <c r="AT150" s="10"/>
      <c r="AU150" s="10"/>
      <c r="AV150" s="10"/>
      <c r="AW150" s="10"/>
      <c r="AX150" s="10"/>
      <c r="AY150" s="10"/>
      <c r="AZ150" s="10"/>
      <c r="BA150" s="10"/>
      <c r="BB150" s="10"/>
      <c r="BC150" s="13"/>
      <c r="BD150" s="13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</row>
    <row r="151" spans="1:80" ht="12.75">
      <c r="A151" s="1">
        <v>149</v>
      </c>
      <c r="B151" s="9" t="s">
        <v>331</v>
      </c>
      <c r="C151" s="1" t="s">
        <v>332</v>
      </c>
      <c r="D151" s="10">
        <v>281</v>
      </c>
      <c r="E151" s="11">
        <v>40.0445177</v>
      </c>
      <c r="F151" s="11">
        <v>-80.6609116</v>
      </c>
      <c r="G151" s="10">
        <v>105.503154939</v>
      </c>
      <c r="H151" s="10">
        <v>424.404704878</v>
      </c>
      <c r="I151" s="10">
        <v>952.6</v>
      </c>
      <c r="J151" s="10">
        <v>116.826942443847</v>
      </c>
      <c r="K151" s="10">
        <v>39.78435560957</v>
      </c>
      <c r="L151" s="10">
        <v>23.82724634395</v>
      </c>
      <c r="M151" s="10">
        <v>8.362225496023523</v>
      </c>
      <c r="N151" s="12">
        <v>420.8021938957</v>
      </c>
      <c r="O151" s="10">
        <v>1143.37274</v>
      </c>
      <c r="P151" s="13">
        <v>39.9752998</v>
      </c>
      <c r="Q151" s="13">
        <v>-80.5057526</v>
      </c>
      <c r="R151" s="10">
        <v>2.4467142859999997</v>
      </c>
      <c r="S151" s="10">
        <v>43.19264644</v>
      </c>
      <c r="T151" s="10">
        <v>22.2684999998</v>
      </c>
      <c r="U151" s="10">
        <v>30.05680939566</v>
      </c>
      <c r="V151" s="10">
        <v>73</v>
      </c>
      <c r="W151" s="10">
        <v>17.26</v>
      </c>
      <c r="X151" s="10">
        <v>0.09</v>
      </c>
      <c r="Y151" s="10">
        <v>7.22</v>
      </c>
      <c r="Z151" s="10">
        <v>0.01</v>
      </c>
      <c r="AA151" s="10">
        <v>0.34</v>
      </c>
      <c r="AB151" s="10">
        <v>2.15</v>
      </c>
      <c r="AC151" s="10">
        <v>3.49</v>
      </c>
      <c r="AD151" s="10">
        <f t="shared" si="41"/>
        <v>11.793221757299243</v>
      </c>
      <c r="AE151" s="10">
        <f t="shared" si="42"/>
        <v>2.0204187485241234</v>
      </c>
      <c r="AF151" s="10">
        <f t="shared" si="43"/>
        <v>0.7949828293482633</v>
      </c>
      <c r="AG151" s="10">
        <f t="shared" si="44"/>
        <v>1.586028717591437</v>
      </c>
      <c r="AH151" s="10">
        <f t="shared" si="45"/>
        <v>1567.3412779101484</v>
      </c>
      <c r="AI151" s="10">
        <f t="shared" si="46"/>
        <v>9.02911387390051</v>
      </c>
      <c r="AJ151" s="10">
        <f t="shared" si="47"/>
        <v>1.6697001002665877</v>
      </c>
      <c r="AK151" s="12">
        <f t="shared" si="53"/>
        <v>1.49751670425516</v>
      </c>
      <c r="AL151" s="12">
        <f t="shared" si="54"/>
        <v>0.6677721838818375</v>
      </c>
      <c r="AM151" s="12">
        <f t="shared" si="48"/>
        <v>13.757876001244014</v>
      </c>
      <c r="AN151" s="12">
        <f t="shared" si="55"/>
        <v>1426.5344124734654</v>
      </c>
      <c r="AO151" s="10">
        <f t="shared" si="49"/>
        <v>0.01970342317111527</v>
      </c>
      <c r="AQ151" s="10"/>
      <c r="AR151" s="11"/>
      <c r="AS151" s="11"/>
      <c r="AT151" s="10"/>
      <c r="AU151" s="10"/>
      <c r="AV151" s="10"/>
      <c r="AW151" s="10"/>
      <c r="AX151" s="10"/>
      <c r="AY151" s="10"/>
      <c r="AZ151" s="10"/>
      <c r="BA151" s="10"/>
      <c r="BB151" s="10"/>
      <c r="BC151" s="13"/>
      <c r="BD151" s="13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</row>
    <row r="152" spans="1:80" ht="12.75">
      <c r="A152" s="1">
        <v>150</v>
      </c>
      <c r="B152" s="9" t="s">
        <v>333</v>
      </c>
      <c r="C152" s="1" t="s">
        <v>334</v>
      </c>
      <c r="D152" s="10">
        <v>4.95</v>
      </c>
      <c r="E152" s="11">
        <v>39.96118555</v>
      </c>
      <c r="F152" s="11">
        <v>-80.7009151</v>
      </c>
      <c r="G152" s="10">
        <v>11.58</v>
      </c>
      <c r="H152" s="10">
        <v>482.08</v>
      </c>
      <c r="I152" s="10">
        <v>565.9</v>
      </c>
      <c r="J152" s="10">
        <v>133.01</v>
      </c>
      <c r="K152" s="10">
        <v>2.97</v>
      </c>
      <c r="L152" s="10">
        <v>2.524217520081</v>
      </c>
      <c r="M152" s="10">
        <v>128.98246313453683</v>
      </c>
      <c r="N152" s="12">
        <v>5.783947070919</v>
      </c>
      <c r="O152" s="10">
        <v>1117.13</v>
      </c>
      <c r="P152" s="13">
        <v>39.970539</v>
      </c>
      <c r="Q152" s="13">
        <v>-80.683098</v>
      </c>
      <c r="R152" s="10">
        <v>2.43</v>
      </c>
      <c r="S152" s="10">
        <v>43.4</v>
      </c>
      <c r="T152" s="10">
        <v>18.77</v>
      </c>
      <c r="U152" s="10">
        <v>30.05636920779</v>
      </c>
      <c r="V152" s="10">
        <v>73.78</v>
      </c>
      <c r="W152" s="10">
        <v>16.83</v>
      </c>
      <c r="X152" s="10">
        <v>0</v>
      </c>
      <c r="Y152" s="10">
        <v>9.09</v>
      </c>
      <c r="Z152" s="10">
        <v>0</v>
      </c>
      <c r="AA152" s="10">
        <v>0</v>
      </c>
      <c r="AB152" s="10">
        <v>0.37</v>
      </c>
      <c r="AC152" s="10">
        <v>4.01</v>
      </c>
      <c r="AD152" s="10">
        <f t="shared" si="41"/>
        <v>1.9610037410092767</v>
      </c>
      <c r="AE152" s="10">
        <f t="shared" si="42"/>
        <v>1.2872068866028028</v>
      </c>
      <c r="AF152" s="10">
        <f t="shared" si="43"/>
        <v>0.9959883675336959</v>
      </c>
      <c r="AG152" s="10">
        <f t="shared" si="44"/>
        <v>1.0104574059832003</v>
      </c>
      <c r="AH152" s="10">
        <f t="shared" si="45"/>
        <v>22.832639697633187</v>
      </c>
      <c r="AI152" s="10">
        <f t="shared" si="46"/>
        <v>48.868739205526765</v>
      </c>
      <c r="AJ152" s="10">
        <f t="shared" si="47"/>
        <v>1.176602244605566</v>
      </c>
      <c r="AK152" s="12">
        <f t="shared" si="53"/>
        <v>1.1684741557412122</v>
      </c>
      <c r="AL152" s="12">
        <f t="shared" si="54"/>
        <v>0.8558169601668751</v>
      </c>
      <c r="AM152" s="12">
        <f t="shared" si="48"/>
        <v>0.2615116953465117</v>
      </c>
      <c r="AN152" s="12">
        <f t="shared" si="55"/>
        <v>661.239524733952</v>
      </c>
      <c r="AO152" s="10">
        <f t="shared" si="49"/>
        <v>0.2675540639199652</v>
      </c>
      <c r="AQ152" s="10"/>
      <c r="AR152" s="11"/>
      <c r="AS152" s="11"/>
      <c r="AT152" s="10"/>
      <c r="AU152" s="10"/>
      <c r="AV152" s="10"/>
      <c r="AW152" s="10"/>
      <c r="AX152" s="10"/>
      <c r="AY152" s="10"/>
      <c r="AZ152" s="10"/>
      <c r="BA152" s="10"/>
      <c r="BB152" s="10"/>
      <c r="BC152" s="13"/>
      <c r="BD152" s="13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</row>
    <row r="153" spans="1:80" ht="12.75">
      <c r="A153" s="1">
        <v>151</v>
      </c>
      <c r="B153" s="9" t="s">
        <v>335</v>
      </c>
      <c r="C153" s="1" t="s">
        <v>336</v>
      </c>
      <c r="D153" s="10">
        <v>134</v>
      </c>
      <c r="E153" s="11">
        <v>39.90868407</v>
      </c>
      <c r="F153" s="11">
        <v>-80.92398369</v>
      </c>
      <c r="G153" s="10">
        <v>75.778539093</v>
      </c>
      <c r="H153" s="10">
        <v>328.3333974426</v>
      </c>
      <c r="I153" s="10">
        <v>653.5</v>
      </c>
      <c r="J153" s="10">
        <v>28.675449848175</v>
      </c>
      <c r="K153" s="10">
        <v>24.65560473102</v>
      </c>
      <c r="L153" s="10">
        <v>16.02995718219</v>
      </c>
      <c r="M153" s="10">
        <v>13.357697579087722</v>
      </c>
      <c r="N153" s="12">
        <v>227.2358519187</v>
      </c>
      <c r="O153" s="10">
        <v>1054.79006</v>
      </c>
      <c r="P153" s="13">
        <v>39.9304771</v>
      </c>
      <c r="Q153" s="13">
        <v>-81.0672913</v>
      </c>
      <c r="R153" s="10">
        <v>2.509725806452</v>
      </c>
      <c r="S153" s="10">
        <v>43.853625762</v>
      </c>
      <c r="T153" s="10">
        <v>21.1731189422</v>
      </c>
      <c r="U153" s="10">
        <v>30.05967327069</v>
      </c>
      <c r="V153" s="10">
        <v>57.35</v>
      </c>
      <c r="W153" s="10">
        <v>30.12</v>
      </c>
      <c r="X153" s="10">
        <v>0.27</v>
      </c>
      <c r="Y153" s="10">
        <v>6.78</v>
      </c>
      <c r="Z153" s="10">
        <v>0.02</v>
      </c>
      <c r="AA153" s="10">
        <v>0.65</v>
      </c>
      <c r="AB153" s="10">
        <v>4.41</v>
      </c>
      <c r="AC153" s="10">
        <v>3.84</v>
      </c>
      <c r="AD153" s="10">
        <f t="shared" si="41"/>
        <v>8.359348591952573</v>
      </c>
      <c r="AE153" s="10">
        <f t="shared" si="42"/>
        <v>1.9176084124092891</v>
      </c>
      <c r="AF153" s="10">
        <f t="shared" si="43"/>
        <v>0.8160156356927886</v>
      </c>
      <c r="AG153" s="10">
        <f t="shared" si="44"/>
        <v>1.5053226037412921</v>
      </c>
      <c r="AH153" s="10">
        <f t="shared" si="45"/>
        <v>777.3983100847217</v>
      </c>
      <c r="AI153" s="10">
        <f t="shared" si="46"/>
        <v>8.623813652543305</v>
      </c>
      <c r="AJ153" s="10">
        <f t="shared" si="47"/>
        <v>1.5380954827760538</v>
      </c>
      <c r="AK153" s="12">
        <f t="shared" si="53"/>
        <v>1.695789939691791</v>
      </c>
      <c r="AL153" s="12">
        <f t="shared" si="54"/>
        <v>0.5896956790425054</v>
      </c>
      <c r="AM153" s="12">
        <f t="shared" si="48"/>
        <v>6.746054658189721</v>
      </c>
      <c r="AN153" s="12">
        <f t="shared" si="55"/>
        <v>1108.1987255885854</v>
      </c>
      <c r="AO153" s="10">
        <f t="shared" si="49"/>
        <v>0.04068333493677854</v>
      </c>
      <c r="AQ153" s="10"/>
      <c r="AR153" s="11"/>
      <c r="AS153" s="11"/>
      <c r="AT153" s="15"/>
      <c r="AU153" s="15"/>
      <c r="AV153" s="15"/>
      <c r="AW153" s="15"/>
      <c r="AX153" s="10"/>
      <c r="AY153" s="10"/>
      <c r="AZ153" s="10"/>
      <c r="BA153" s="10"/>
      <c r="BB153" s="10"/>
      <c r="BC153" s="13"/>
      <c r="BD153" s="13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</row>
    <row r="154" spans="1:80" ht="12.75">
      <c r="A154" s="1">
        <v>152</v>
      </c>
      <c r="B154" s="9" t="s">
        <v>337</v>
      </c>
      <c r="C154" s="1" t="s">
        <v>338</v>
      </c>
      <c r="D154" s="10">
        <v>0.53</v>
      </c>
      <c r="E154" s="11">
        <v>39.7822952</v>
      </c>
      <c r="F154" s="11">
        <v>-81.0556589</v>
      </c>
      <c r="G154" s="10">
        <v>3.88</v>
      </c>
      <c r="H154" s="10">
        <v>306.24</v>
      </c>
      <c r="I154" s="10">
        <v>426.4</v>
      </c>
      <c r="J154" s="10">
        <v>80.7</v>
      </c>
      <c r="K154" s="10">
        <v>1.57</v>
      </c>
      <c r="L154" s="10">
        <v>1.422242066162</v>
      </c>
      <c r="M154" s="10">
        <v>205.79786062386648</v>
      </c>
      <c r="N154" s="12">
        <v>1.231300603824</v>
      </c>
      <c r="O154" s="10">
        <v>1051.62</v>
      </c>
      <c r="P154" s="13">
        <v>39.794186</v>
      </c>
      <c r="Q154" s="13">
        <v>-81.054375</v>
      </c>
      <c r="R154" s="10">
        <v>2.51</v>
      </c>
      <c r="S154" s="10">
        <v>43.58</v>
      </c>
      <c r="T154" s="10">
        <v>18.93</v>
      </c>
      <c r="U154" s="10">
        <v>30.03470530047</v>
      </c>
      <c r="V154" s="10">
        <v>63.16</v>
      </c>
      <c r="W154" s="10">
        <v>25.1</v>
      </c>
      <c r="X154" s="10">
        <v>0</v>
      </c>
      <c r="Y154" s="10">
        <v>11.74</v>
      </c>
      <c r="Z154" s="10">
        <v>0</v>
      </c>
      <c r="AA154" s="10">
        <v>0</v>
      </c>
      <c r="AB154" s="10">
        <v>0</v>
      </c>
      <c r="AC154" s="10">
        <v>4.69</v>
      </c>
      <c r="AD154" s="10">
        <f t="shared" si="41"/>
        <v>0.3726510504855441</v>
      </c>
      <c r="AE154" s="10">
        <f t="shared" si="42"/>
        <v>3.8165518769070848</v>
      </c>
      <c r="AF154" s="10">
        <f t="shared" si="43"/>
        <v>0.5784194104936526</v>
      </c>
      <c r="AG154" s="10">
        <f t="shared" si="44"/>
        <v>2.9959932233720616</v>
      </c>
      <c r="AH154" s="10">
        <f t="shared" si="45"/>
        <v>2.503309946819211</v>
      </c>
      <c r="AI154" s="10">
        <f t="shared" si="46"/>
        <v>109.89690721649484</v>
      </c>
      <c r="AJ154" s="10">
        <f t="shared" si="47"/>
        <v>1.103890847664725</v>
      </c>
      <c r="AK154" s="12">
        <f t="shared" si="53"/>
        <v>2.323208686460377</v>
      </c>
      <c r="AL154" s="12">
        <f t="shared" si="54"/>
        <v>0.4304391619349497</v>
      </c>
      <c r="AM154" s="12">
        <f t="shared" si="48"/>
        <v>0.10944079130899866</v>
      </c>
      <c r="AN154" s="12">
        <f t="shared" si="55"/>
        <v>990.6161839067048</v>
      </c>
      <c r="AO154" s="10">
        <f t="shared" si="49"/>
        <v>0.6720149576275681</v>
      </c>
      <c r="AQ154" s="10"/>
      <c r="AR154" s="11"/>
      <c r="AS154" s="11"/>
      <c r="AT154" s="15"/>
      <c r="AU154" s="15"/>
      <c r="AV154" s="15"/>
      <c r="AW154" s="15"/>
      <c r="AX154" s="10"/>
      <c r="AY154" s="10"/>
      <c r="AZ154" s="10"/>
      <c r="BA154" s="10"/>
      <c r="BB154" s="10"/>
      <c r="BC154" s="13"/>
      <c r="BD154" s="13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</row>
    <row r="155" spans="1:80" ht="12.75">
      <c r="A155" s="1">
        <v>153</v>
      </c>
      <c r="B155" s="9" t="s">
        <v>339</v>
      </c>
      <c r="C155" s="1" t="s">
        <v>340</v>
      </c>
      <c r="D155" s="10">
        <v>458</v>
      </c>
      <c r="E155" s="11">
        <v>39.4750762</v>
      </c>
      <c r="F155" s="11">
        <v>-80.9970537</v>
      </c>
      <c r="G155" s="10">
        <v>177.201011124</v>
      </c>
      <c r="H155" s="10">
        <v>512.6174060548</v>
      </c>
      <c r="I155" s="10">
        <v>1041.6</v>
      </c>
      <c r="J155" s="10">
        <v>123.23302078247</v>
      </c>
      <c r="K155" s="10">
        <v>72.60014654794</v>
      </c>
      <c r="L155" s="10">
        <v>40.07029748346</v>
      </c>
      <c r="M155" s="10">
        <v>2.791885477141048</v>
      </c>
      <c r="N155" s="12">
        <v>616.8883755644</v>
      </c>
      <c r="O155" s="10">
        <v>1130.675463117</v>
      </c>
      <c r="P155" s="13">
        <v>39.3726654</v>
      </c>
      <c r="Q155" s="13">
        <v>-80.7580032</v>
      </c>
      <c r="R155" s="10">
        <v>2.5536842109999998</v>
      </c>
      <c r="S155" s="10">
        <v>47.36851009</v>
      </c>
      <c r="T155" s="10">
        <v>22.794224</v>
      </c>
      <c r="U155" s="10">
        <v>33.16155176681</v>
      </c>
      <c r="V155" s="10">
        <v>88.29</v>
      </c>
      <c r="W155" s="10">
        <v>5.4</v>
      </c>
      <c r="X155" s="10">
        <v>0.01</v>
      </c>
      <c r="Y155" s="10">
        <v>4.54</v>
      </c>
      <c r="Z155" s="10">
        <v>0.01</v>
      </c>
      <c r="AA155" s="10">
        <v>0.23</v>
      </c>
      <c r="AB155" s="10">
        <v>1.61</v>
      </c>
      <c r="AC155" s="10">
        <v>2.21</v>
      </c>
      <c r="AD155" s="10">
        <f t="shared" si="41"/>
        <v>11.42991264761762</v>
      </c>
      <c r="AE155" s="10">
        <f t="shared" si="42"/>
        <v>3.505739607888605</v>
      </c>
      <c r="AF155" s="10">
        <f t="shared" si="43"/>
        <v>0.6035157603132119</v>
      </c>
      <c r="AG155" s="10">
        <f t="shared" si="44"/>
        <v>2.752005592192555</v>
      </c>
      <c r="AH155" s="10">
        <f t="shared" si="45"/>
        <v>3360.8095244254205</v>
      </c>
      <c r="AI155" s="10">
        <f t="shared" si="46"/>
        <v>5.8780702965126945</v>
      </c>
      <c r="AJ155" s="10">
        <f t="shared" si="47"/>
        <v>1.811819504906533</v>
      </c>
      <c r="AK155" s="12">
        <f t="shared" si="53"/>
        <v>1.3469178505772925</v>
      </c>
      <c r="AL155" s="12">
        <f t="shared" si="54"/>
        <v>0.7424357762957833</v>
      </c>
      <c r="AM155" s="12">
        <f t="shared" si="48"/>
        <v>43.44989162551705</v>
      </c>
      <c r="AN155" s="12">
        <f t="shared" si="55"/>
        <v>1402.9496331613077</v>
      </c>
      <c r="AO155" s="10">
        <f t="shared" si="49"/>
        <v>0.005446333745527535</v>
      </c>
      <c r="AQ155" s="10"/>
      <c r="AR155" s="11"/>
      <c r="AS155" s="11"/>
      <c r="AT155" s="10"/>
      <c r="AU155" s="10"/>
      <c r="AV155" s="10"/>
      <c r="AW155" s="10"/>
      <c r="AX155" s="10"/>
      <c r="AY155" s="10"/>
      <c r="AZ155" s="10"/>
      <c r="BA155" s="10"/>
      <c r="BB155" s="10"/>
      <c r="BC155" s="13"/>
      <c r="BD155" s="13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</row>
    <row r="156" spans="1:80" ht="12.75">
      <c r="A156" s="1">
        <v>154</v>
      </c>
      <c r="B156" s="9" t="s">
        <v>341</v>
      </c>
      <c r="C156" s="1" t="s">
        <v>342</v>
      </c>
      <c r="D156" s="10">
        <v>0.88</v>
      </c>
      <c r="E156" s="11">
        <v>39.50646439</v>
      </c>
      <c r="F156" s="11">
        <v>-81.0278874</v>
      </c>
      <c r="G156" s="10">
        <v>4.34</v>
      </c>
      <c r="H156" s="10">
        <v>368.7</v>
      </c>
      <c r="I156" s="10">
        <v>305</v>
      </c>
      <c r="J156" s="10">
        <v>121.22</v>
      </c>
      <c r="K156" s="10">
        <v>1.49</v>
      </c>
      <c r="L156" s="10">
        <v>1.29684802272</v>
      </c>
      <c r="M156" s="10">
        <v>112.45826032219185</v>
      </c>
      <c r="N156" s="12">
        <v>0.9369126329304</v>
      </c>
      <c r="O156" s="10">
        <v>920.2</v>
      </c>
      <c r="P156" s="13">
        <v>39.514748</v>
      </c>
      <c r="Q156" s="13">
        <v>-81.033699</v>
      </c>
      <c r="R156" s="10">
        <v>2.53</v>
      </c>
      <c r="S156" s="10">
        <v>45.83</v>
      </c>
      <c r="T156" s="10">
        <v>19.25</v>
      </c>
      <c r="U156" s="10">
        <v>30.07408849056</v>
      </c>
      <c r="V156" s="10">
        <v>86.1</v>
      </c>
      <c r="W156" s="10">
        <v>12.34</v>
      </c>
      <c r="X156" s="10">
        <v>0</v>
      </c>
      <c r="Y156" s="10">
        <v>0.6</v>
      </c>
      <c r="Z156" s="10">
        <v>0</v>
      </c>
      <c r="AA156" s="10">
        <v>0</v>
      </c>
      <c r="AB156" s="10">
        <v>1.28</v>
      </c>
      <c r="AC156" s="10">
        <v>1.48</v>
      </c>
      <c r="AD156" s="10">
        <f t="shared" si="41"/>
        <v>0.6785683322817535</v>
      </c>
      <c r="AE156" s="10">
        <f t="shared" si="42"/>
        <v>1.911153175037243</v>
      </c>
      <c r="AF156" s="10">
        <f t="shared" si="43"/>
        <v>0.8173925881436647</v>
      </c>
      <c r="AG156" s="10">
        <f t="shared" si="44"/>
        <v>1.500255242404236</v>
      </c>
      <c r="AH156" s="10">
        <f t="shared" si="45"/>
        <v>3.6080789354414073</v>
      </c>
      <c r="AI156" s="10">
        <f t="shared" si="46"/>
        <v>70.27649769585254</v>
      </c>
      <c r="AJ156" s="10">
        <f t="shared" si="47"/>
        <v>1.1489395626134236</v>
      </c>
      <c r="AK156" s="12">
        <f t="shared" si="53"/>
        <v>1.0646734465118182</v>
      </c>
      <c r="AL156" s="12">
        <f t="shared" si="54"/>
        <v>0.9392551333709812</v>
      </c>
      <c r="AM156" s="12">
        <f t="shared" si="48"/>
        <v>0.1405046145797972</v>
      </c>
      <c r="AN156" s="12">
        <f t="shared" si="55"/>
        <v>324.72540118610453</v>
      </c>
      <c r="AO156" s="10">
        <f t="shared" si="49"/>
        <v>0.3050129110989744</v>
      </c>
      <c r="AQ156" s="10"/>
      <c r="AR156" s="11"/>
      <c r="AS156" s="11"/>
      <c r="AT156" s="10"/>
      <c r="AU156" s="10"/>
      <c r="AV156" s="10"/>
      <c r="AW156" s="10"/>
      <c r="AX156" s="10"/>
      <c r="AY156" s="10"/>
      <c r="AZ156" s="10"/>
      <c r="BA156" s="10"/>
      <c r="BB156" s="10"/>
      <c r="BC156" s="13"/>
      <c r="BD156" s="13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</row>
    <row r="157" spans="1:80" ht="12.75">
      <c r="A157" s="1">
        <v>155</v>
      </c>
      <c r="B157" s="9" t="s">
        <v>343</v>
      </c>
      <c r="C157" s="1" t="s">
        <v>344</v>
      </c>
      <c r="D157" s="10">
        <v>1.22</v>
      </c>
      <c r="E157" s="11">
        <v>39.5028534</v>
      </c>
      <c r="F157" s="11">
        <v>-81.0162207</v>
      </c>
      <c r="G157" s="10">
        <v>5.28</v>
      </c>
      <c r="H157" s="10">
        <v>403.55</v>
      </c>
      <c r="I157" s="10">
        <v>417</v>
      </c>
      <c r="J157" s="10">
        <v>109.25</v>
      </c>
      <c r="K157" s="10">
        <v>2.05</v>
      </c>
      <c r="L157" s="10">
        <v>1.76608746167</v>
      </c>
      <c r="M157" s="10">
        <v>115.88128642215418</v>
      </c>
      <c r="N157" s="12">
        <v>2.883370666915</v>
      </c>
      <c r="O157" s="10">
        <v>917.55</v>
      </c>
      <c r="P157" s="13">
        <v>39.517082</v>
      </c>
      <c r="Q157" s="13">
        <v>-81.018204</v>
      </c>
      <c r="R157" s="10">
        <v>2.53</v>
      </c>
      <c r="S157" s="10">
        <v>45.78</v>
      </c>
      <c r="T157" s="10">
        <v>19.43</v>
      </c>
      <c r="U157" s="10">
        <v>30.06468259113</v>
      </c>
      <c r="V157" s="10">
        <v>84.55</v>
      </c>
      <c r="W157" s="10">
        <v>8.37</v>
      </c>
      <c r="X157" s="10">
        <v>0</v>
      </c>
      <c r="Y157" s="10">
        <v>7</v>
      </c>
      <c r="Z157" s="10">
        <v>0</v>
      </c>
      <c r="AA157" s="10">
        <v>0</v>
      </c>
      <c r="AB157" s="10">
        <v>0</v>
      </c>
      <c r="AC157" s="10">
        <v>2.85</v>
      </c>
      <c r="AD157" s="10">
        <f t="shared" si="41"/>
        <v>0.6907925153640899</v>
      </c>
      <c r="AE157" s="10">
        <f t="shared" si="42"/>
        <v>2.5566105920229374</v>
      </c>
      <c r="AF157" s="10">
        <f t="shared" si="43"/>
        <v>0.7067179978515568</v>
      </c>
      <c r="AG157" s="10">
        <f t="shared" si="44"/>
        <v>2.006939314738006</v>
      </c>
      <c r="AH157" s="10">
        <f t="shared" si="45"/>
        <v>5.168431949713182</v>
      </c>
      <c r="AI157" s="10">
        <f t="shared" si="46"/>
        <v>78.97727272727272</v>
      </c>
      <c r="AJ157" s="10">
        <f t="shared" si="47"/>
        <v>1.1607579151609706</v>
      </c>
      <c r="AK157" s="12">
        <f t="shared" si="53"/>
        <v>2.3634185794385245</v>
      </c>
      <c r="AL157" s="12">
        <f t="shared" si="54"/>
        <v>0.4231159087517917</v>
      </c>
      <c r="AM157" s="12">
        <f t="shared" si="48"/>
        <v>0.19043519158805478</v>
      </c>
      <c r="AN157" s="12">
        <f t="shared" si="55"/>
        <v>985.5455476258647</v>
      </c>
      <c r="AO157" s="10">
        <f t="shared" si="49"/>
        <v>0.28715471793372366</v>
      </c>
      <c r="AQ157" s="10"/>
      <c r="AR157" s="11"/>
      <c r="AS157" s="11"/>
      <c r="AT157" s="10"/>
      <c r="AU157" s="10"/>
      <c r="AV157" s="10"/>
      <c r="AW157" s="10"/>
      <c r="AX157" s="10"/>
      <c r="AY157" s="10"/>
      <c r="AZ157" s="10"/>
      <c r="BA157" s="10"/>
      <c r="BB157" s="10"/>
      <c r="BC157" s="13"/>
      <c r="BD157" s="13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</row>
    <row r="158" spans="1:80" ht="12.75">
      <c r="A158" s="1">
        <v>156</v>
      </c>
      <c r="B158" s="9" t="s">
        <v>345</v>
      </c>
      <c r="C158" s="1" t="s">
        <v>346</v>
      </c>
      <c r="D158" s="10">
        <v>4.19</v>
      </c>
      <c r="E158" s="11">
        <v>39.48702036</v>
      </c>
      <c r="F158" s="11">
        <v>-81.0073317</v>
      </c>
      <c r="G158" s="10">
        <v>11.8</v>
      </c>
      <c r="H158" s="10">
        <v>378.61</v>
      </c>
      <c r="I158" s="10">
        <v>476.5</v>
      </c>
      <c r="J158" s="10">
        <v>139.96</v>
      </c>
      <c r="K158" s="10">
        <v>3.84</v>
      </c>
      <c r="L158" s="10">
        <v>3.2153399198</v>
      </c>
      <c r="M158" s="10">
        <v>60.24195100242525</v>
      </c>
      <c r="N158" s="12">
        <v>6.050878264864</v>
      </c>
      <c r="O158" s="10">
        <v>884.62</v>
      </c>
      <c r="P158" s="13">
        <v>39.50893</v>
      </c>
      <c r="Q158" s="13">
        <v>-81.018684</v>
      </c>
      <c r="R158" s="10">
        <v>2.53</v>
      </c>
      <c r="S158" s="10">
        <v>45.85</v>
      </c>
      <c r="T158" s="10">
        <v>19.53</v>
      </c>
      <c r="U158" s="10">
        <v>30.03208754286</v>
      </c>
      <c r="V158" s="10">
        <v>83.77</v>
      </c>
      <c r="W158" s="10">
        <v>10.3</v>
      </c>
      <c r="X158" s="10">
        <v>0</v>
      </c>
      <c r="Y158" s="10">
        <v>5.74</v>
      </c>
      <c r="Z158" s="10">
        <v>0</v>
      </c>
      <c r="AA158" s="10">
        <v>0</v>
      </c>
      <c r="AB158" s="10">
        <v>0.27</v>
      </c>
      <c r="AC158" s="10">
        <v>2.63</v>
      </c>
      <c r="AD158" s="10">
        <f t="shared" si="41"/>
        <v>1.3031281620329045</v>
      </c>
      <c r="AE158" s="10">
        <f t="shared" si="42"/>
        <v>2.467401145551186</v>
      </c>
      <c r="AF158" s="10">
        <f t="shared" si="43"/>
        <v>0.7193803361747555</v>
      </c>
      <c r="AG158" s="10">
        <f t="shared" si="44"/>
        <v>1.936909899257681</v>
      </c>
      <c r="AH158" s="10">
        <f t="shared" si="45"/>
        <v>21.405924209496305</v>
      </c>
      <c r="AI158" s="10">
        <f t="shared" si="46"/>
        <v>40.381355932203384</v>
      </c>
      <c r="AJ158" s="10">
        <f t="shared" si="47"/>
        <v>1.1942749742735925</v>
      </c>
      <c r="AK158" s="12">
        <f t="shared" si="53"/>
        <v>1.4441236908983293</v>
      </c>
      <c r="AL158" s="12">
        <f t="shared" si="54"/>
        <v>0.692461460401596</v>
      </c>
      <c r="AM158" s="12">
        <f t="shared" si="48"/>
        <v>0.49474533751591804</v>
      </c>
      <c r="AN158" s="12">
        <f t="shared" si="55"/>
        <v>688.1249387130539</v>
      </c>
      <c r="AO158" s="10">
        <f t="shared" si="49"/>
        <v>0.1591134703320706</v>
      </c>
      <c r="AQ158" s="10"/>
      <c r="AR158" s="11"/>
      <c r="AS158" s="11"/>
      <c r="AT158" s="15"/>
      <c r="AU158" s="15"/>
      <c r="AV158" s="15"/>
      <c r="AW158" s="15"/>
      <c r="AX158" s="10"/>
      <c r="AY158" s="10"/>
      <c r="AZ158" s="10"/>
      <c r="BA158" s="10"/>
      <c r="BB158" s="10"/>
      <c r="BC158" s="13"/>
      <c r="BD158" s="13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</row>
    <row r="159" spans="1:80" ht="12.75">
      <c r="A159" s="1">
        <v>157</v>
      </c>
      <c r="B159" s="9" t="s">
        <v>347</v>
      </c>
      <c r="C159" s="1" t="s">
        <v>348</v>
      </c>
      <c r="D159" s="10">
        <v>5.45</v>
      </c>
      <c r="E159" s="11">
        <v>39.6247966</v>
      </c>
      <c r="F159" s="11">
        <v>-81.0481624</v>
      </c>
      <c r="G159" s="10">
        <v>12.32</v>
      </c>
      <c r="H159" s="10">
        <v>371.93</v>
      </c>
      <c r="I159" s="10">
        <v>578.4</v>
      </c>
      <c r="J159" s="10">
        <v>8.03</v>
      </c>
      <c r="K159" s="10">
        <v>4.34</v>
      </c>
      <c r="L159" s="10">
        <v>3.496185246231</v>
      </c>
      <c r="M159" s="10">
        <v>90.1851319349524</v>
      </c>
      <c r="N159" s="12">
        <v>8.473508076952</v>
      </c>
      <c r="O159" s="10">
        <v>994.21</v>
      </c>
      <c r="P159" s="13">
        <v>39.609333</v>
      </c>
      <c r="Q159" s="13">
        <v>-81.037399</v>
      </c>
      <c r="R159" s="10">
        <v>2.52</v>
      </c>
      <c r="S159" s="10">
        <v>44.76</v>
      </c>
      <c r="T159" s="10">
        <v>19.3</v>
      </c>
      <c r="U159" s="10">
        <v>30.06977466927</v>
      </c>
      <c r="V159" s="10">
        <v>85.6</v>
      </c>
      <c r="W159" s="10">
        <v>6.54</v>
      </c>
      <c r="X159" s="10">
        <v>0.03</v>
      </c>
      <c r="Y159" s="10">
        <v>5.92</v>
      </c>
      <c r="Z159" s="10">
        <v>0</v>
      </c>
      <c r="AA159" s="10">
        <v>0</v>
      </c>
      <c r="AB159" s="10">
        <v>1.98</v>
      </c>
      <c r="AC159" s="10">
        <v>2.57</v>
      </c>
      <c r="AD159" s="10">
        <f t="shared" si="41"/>
        <v>1.5588418851304504</v>
      </c>
      <c r="AE159" s="10">
        <f t="shared" si="42"/>
        <v>2.2428094084336365</v>
      </c>
      <c r="AF159" s="10">
        <f t="shared" si="43"/>
        <v>0.754539984575405</v>
      </c>
      <c r="AG159" s="10">
        <f t="shared" si="44"/>
        <v>1.7606053856204047</v>
      </c>
      <c r="AH159" s="10">
        <f t="shared" si="45"/>
        <v>25.489066103083495</v>
      </c>
      <c r="AI159" s="10">
        <f t="shared" si="46"/>
        <v>46.94805194805195</v>
      </c>
      <c r="AJ159" s="10">
        <f t="shared" si="47"/>
        <v>1.2413529874249825</v>
      </c>
      <c r="AK159" s="12">
        <f t="shared" si="53"/>
        <v>1.554772124211376</v>
      </c>
      <c r="AL159" s="12">
        <f t="shared" si="54"/>
        <v>0.643181070992785</v>
      </c>
      <c r="AM159" s="12">
        <f t="shared" si="48"/>
        <v>0.45700637367323693</v>
      </c>
      <c r="AN159" s="12">
        <f t="shared" si="55"/>
        <v>899.2801966438598</v>
      </c>
      <c r="AO159" s="10">
        <f t="shared" si="49"/>
        <v>0.24247877808983517</v>
      </c>
      <c r="AQ159" s="10"/>
      <c r="AR159" s="11"/>
      <c r="AS159" s="11"/>
      <c r="AT159" s="15"/>
      <c r="AU159" s="15"/>
      <c r="AV159" s="15"/>
      <c r="AW159" s="15"/>
      <c r="AX159" s="10"/>
      <c r="AY159" s="10"/>
      <c r="AZ159" s="10"/>
      <c r="BA159" s="10"/>
      <c r="BB159" s="10"/>
      <c r="BC159" s="13"/>
      <c r="BD159" s="13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</row>
    <row r="160" spans="1:80" ht="12.75">
      <c r="A160" s="1">
        <v>158</v>
      </c>
      <c r="B160" s="9" t="s">
        <v>349</v>
      </c>
      <c r="C160" s="1" t="s">
        <v>350</v>
      </c>
      <c r="D160" s="10">
        <v>210</v>
      </c>
      <c r="E160" s="11">
        <v>39.5631294</v>
      </c>
      <c r="F160" s="11">
        <v>-81.2037236</v>
      </c>
      <c r="G160" s="10">
        <v>87.290224749</v>
      </c>
      <c r="H160" s="10">
        <v>402.0341324835</v>
      </c>
      <c r="I160" s="10">
        <v>735.5</v>
      </c>
      <c r="J160" s="10">
        <v>171.800069808959</v>
      </c>
      <c r="K160" s="10">
        <v>41.94408212787</v>
      </c>
      <c r="L160" s="10">
        <v>25.55803469916</v>
      </c>
      <c r="M160" s="10">
        <v>4.670557034028692</v>
      </c>
      <c r="N160" s="12">
        <v>336.5731043967</v>
      </c>
      <c r="O160" s="10">
        <v>1012.243530364</v>
      </c>
      <c r="P160" s="13">
        <v>39.6699791</v>
      </c>
      <c r="Q160" s="13">
        <v>-81.1368561</v>
      </c>
      <c r="R160" s="10">
        <v>2.528173913043</v>
      </c>
      <c r="S160" s="10">
        <v>43.79155012824</v>
      </c>
      <c r="T160" s="10">
        <v>18.793299065</v>
      </c>
      <c r="U160" s="10">
        <v>29.8912856629</v>
      </c>
      <c r="V160" s="10">
        <v>81.44</v>
      </c>
      <c r="W160" s="10">
        <v>8.24</v>
      </c>
      <c r="X160" s="10">
        <v>0.01</v>
      </c>
      <c r="Y160" s="10">
        <v>6.79</v>
      </c>
      <c r="Z160" s="10">
        <v>0</v>
      </c>
      <c r="AA160" s="10">
        <v>0.12</v>
      </c>
      <c r="AB160" s="10">
        <v>2.9</v>
      </c>
      <c r="AC160" s="10">
        <v>2.84</v>
      </c>
      <c r="AD160" s="10">
        <f t="shared" si="41"/>
        <v>8.216594212813316</v>
      </c>
      <c r="AE160" s="10">
        <f t="shared" si="42"/>
        <v>3.110538750873651</v>
      </c>
      <c r="AF160" s="10">
        <f t="shared" si="43"/>
        <v>0.6407087209930215</v>
      </c>
      <c r="AG160" s="10">
        <f t="shared" si="44"/>
        <v>2.441772919435816</v>
      </c>
      <c r="AH160" s="10">
        <f t="shared" si="45"/>
        <v>1121.0377147373338</v>
      </c>
      <c r="AI160" s="10">
        <f t="shared" si="46"/>
        <v>8.42591483885973</v>
      </c>
      <c r="AJ160" s="10">
        <f t="shared" si="47"/>
        <v>1.64113096416011</v>
      </c>
      <c r="AK160" s="12">
        <f t="shared" si="53"/>
        <v>1.6027290685557143</v>
      </c>
      <c r="AL160" s="12">
        <f t="shared" si="54"/>
        <v>0.6239357728135183</v>
      </c>
      <c r="AM160" s="12">
        <f t="shared" si="48"/>
        <v>19.40824899073749</v>
      </c>
      <c r="AN160" s="12">
        <f t="shared" si="55"/>
        <v>1178.8072299227279</v>
      </c>
      <c r="AO160" s="10">
        <f t="shared" si="49"/>
        <v>0.011617314692106093</v>
      </c>
      <c r="AQ160" s="10"/>
      <c r="AR160" s="11"/>
      <c r="AS160" s="11"/>
      <c r="AT160" s="10"/>
      <c r="AU160" s="10"/>
      <c r="AV160" s="10"/>
      <c r="AW160" s="10"/>
      <c r="AX160" s="10"/>
      <c r="AY160" s="10"/>
      <c r="AZ160" s="10"/>
      <c r="BA160" s="10"/>
      <c r="BB160" s="10"/>
      <c r="BC160" s="13"/>
      <c r="BD160" s="13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</row>
    <row r="161" spans="1:80" ht="12.75">
      <c r="A161" s="1">
        <v>159</v>
      </c>
      <c r="B161" s="9" t="s">
        <v>351</v>
      </c>
      <c r="C161" s="1" t="s">
        <v>352</v>
      </c>
      <c r="D161" s="10">
        <v>0.13</v>
      </c>
      <c r="E161" s="11">
        <v>39.54340725</v>
      </c>
      <c r="F161" s="11">
        <v>-81.2142796</v>
      </c>
      <c r="G161" s="10">
        <v>1.46</v>
      </c>
      <c r="H161" s="10">
        <v>309.7</v>
      </c>
      <c r="I161" s="10">
        <v>254.7</v>
      </c>
      <c r="J161" s="10">
        <v>89.74</v>
      </c>
      <c r="K161" s="10">
        <v>0.54</v>
      </c>
      <c r="L161" s="10">
        <v>0.6201204742584</v>
      </c>
      <c r="M161" s="10">
        <v>274.1309933598</v>
      </c>
      <c r="N161" s="12" t="s">
        <v>64</v>
      </c>
      <c r="O161" s="10">
        <v>813.65</v>
      </c>
      <c r="P161" s="13">
        <v>39.548142</v>
      </c>
      <c r="Q161" s="13">
        <v>-81.208855</v>
      </c>
      <c r="R161" s="10">
        <v>2.54</v>
      </c>
      <c r="S161" s="10">
        <v>44.75</v>
      </c>
      <c r="T161" s="10">
        <v>20.01</v>
      </c>
      <c r="U161" s="10">
        <v>30.41262173976</v>
      </c>
      <c r="V161" s="10">
        <v>96.16</v>
      </c>
      <c r="W161" s="10">
        <v>0.78</v>
      </c>
      <c r="X161" s="10">
        <v>0</v>
      </c>
      <c r="Y161" s="10">
        <v>2.34</v>
      </c>
      <c r="Z161" s="10">
        <v>0</v>
      </c>
      <c r="AA161" s="10">
        <v>0</v>
      </c>
      <c r="AB161" s="10">
        <v>0</v>
      </c>
      <c r="AC161" s="10">
        <v>1.39</v>
      </c>
      <c r="AD161" s="10">
        <f t="shared" si="41"/>
        <v>0.20963668415474682</v>
      </c>
      <c r="AE161" s="10">
        <f t="shared" si="42"/>
        <v>2.958072327649715</v>
      </c>
      <c r="AF161" s="10">
        <f t="shared" si="43"/>
        <v>0.6570131305770409</v>
      </c>
      <c r="AG161" s="10">
        <f t="shared" si="44"/>
        <v>2.322086777205026</v>
      </c>
      <c r="AH161" s="10">
        <f t="shared" si="45"/>
        <v>0.46651917244739255</v>
      </c>
      <c r="AI161" s="10">
        <f t="shared" si="46"/>
        <v>174.45205479452054</v>
      </c>
      <c r="AJ161" s="10">
        <f t="shared" si="47"/>
        <v>0.8707985341812561</v>
      </c>
      <c r="AK161" s="12" t="s">
        <v>64</v>
      </c>
      <c r="AL161" s="12" t="s">
        <v>64</v>
      </c>
      <c r="AM161" s="12">
        <f t="shared" si="48"/>
        <v>0.03261479776348918</v>
      </c>
      <c r="AN161" s="12" t="s">
        <v>64</v>
      </c>
      <c r="AO161" s="10">
        <f t="shared" si="49"/>
        <v>0.885150123861156</v>
      </c>
      <c r="AQ161" s="10"/>
      <c r="AR161" s="11"/>
      <c r="AS161" s="11"/>
      <c r="AT161" s="10"/>
      <c r="AU161" s="10"/>
      <c r="AV161" s="10"/>
      <c r="AW161" s="10"/>
      <c r="AX161" s="10"/>
      <c r="AY161" s="10"/>
      <c r="AZ161" s="10"/>
      <c r="BA161" s="10"/>
      <c r="BB161" s="10"/>
      <c r="BC161" s="13"/>
      <c r="BD161" s="13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</row>
    <row r="162" spans="1:80" ht="12.75">
      <c r="A162" s="1">
        <v>160</v>
      </c>
      <c r="B162" s="9" t="s">
        <v>353</v>
      </c>
      <c r="C162" s="1" t="s">
        <v>354</v>
      </c>
      <c r="D162" s="10">
        <v>258</v>
      </c>
      <c r="E162" s="11">
        <v>39.48007408</v>
      </c>
      <c r="F162" s="11">
        <v>-81.2856709</v>
      </c>
      <c r="G162" s="10">
        <v>103.07</v>
      </c>
      <c r="H162" s="10">
        <v>412.95</v>
      </c>
      <c r="I162" s="10">
        <v>776.1</v>
      </c>
      <c r="J162" s="10">
        <v>63.12</v>
      </c>
      <c r="K162" s="10">
        <v>56.54</v>
      </c>
      <c r="L162" s="10">
        <v>33.41553632831</v>
      </c>
      <c r="M162" s="10">
        <v>4.985200005728203</v>
      </c>
      <c r="N162" s="12">
        <v>409.7547468143</v>
      </c>
      <c r="O162" s="10">
        <v>990.91</v>
      </c>
      <c r="P162" s="13">
        <v>39.640854</v>
      </c>
      <c r="Q162" s="13">
        <v>-81.152794</v>
      </c>
      <c r="R162" s="10">
        <v>2.53</v>
      </c>
      <c r="S162" s="10">
        <v>43.98</v>
      </c>
      <c r="T162" s="10">
        <v>19.34</v>
      </c>
      <c r="U162" s="10">
        <v>29.50838320646</v>
      </c>
      <c r="V162" s="10">
        <v>82.59</v>
      </c>
      <c r="W162" s="10">
        <v>7.37</v>
      </c>
      <c r="X162" s="10">
        <v>0.01</v>
      </c>
      <c r="Y162" s="10">
        <v>6.79</v>
      </c>
      <c r="Z162" s="10">
        <v>0</v>
      </c>
      <c r="AA162" s="10">
        <v>0.15</v>
      </c>
      <c r="AB162" s="10">
        <v>2.68</v>
      </c>
      <c r="AC162" s="10">
        <v>2.8</v>
      </c>
      <c r="AD162" s="10">
        <f t="shared" si="41"/>
        <v>7.7209594203466265</v>
      </c>
      <c r="AE162" s="10">
        <f t="shared" si="42"/>
        <v>4.327899488793044</v>
      </c>
      <c r="AF162" s="10">
        <f t="shared" si="43"/>
        <v>0.5431751092792994</v>
      </c>
      <c r="AG162" s="10">
        <f t="shared" si="44"/>
        <v>3.3974010987025394</v>
      </c>
      <c r="AH162" s="10">
        <f t="shared" si="45"/>
        <v>1467.192484294524</v>
      </c>
      <c r="AI162" s="10">
        <f t="shared" si="46"/>
        <v>7.529834093334627</v>
      </c>
      <c r="AJ162" s="10">
        <f t="shared" si="47"/>
        <v>1.6920273086294506</v>
      </c>
      <c r="AK162" s="12">
        <f>N162/D162</f>
        <v>1.5881966930786822</v>
      </c>
      <c r="AL162" s="12">
        <f>1/AK162</f>
        <v>0.6296449327454041</v>
      </c>
      <c r="AM162" s="12">
        <f t="shared" si="48"/>
        <v>25.322962434273762</v>
      </c>
      <c r="AN162" s="12">
        <f>AK162*I162</f>
        <v>1232.5994534983652</v>
      </c>
      <c r="AO162" s="10">
        <f t="shared" si="49"/>
        <v>0.012072163714077256</v>
      </c>
      <c r="AQ162" s="10"/>
      <c r="AR162" s="11"/>
      <c r="AS162" s="11"/>
      <c r="AT162" s="10"/>
      <c r="AU162" s="10"/>
      <c r="AV162" s="10"/>
      <c r="AW162" s="10"/>
      <c r="AX162" s="10"/>
      <c r="AY162" s="10"/>
      <c r="AZ162" s="10"/>
      <c r="BA162" s="10"/>
      <c r="BB162" s="10"/>
      <c r="BC162" s="13"/>
      <c r="BD162" s="13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</row>
    <row r="163" spans="1:80" ht="12.75">
      <c r="A163" s="1">
        <v>161</v>
      </c>
      <c r="B163" s="9" t="s">
        <v>355</v>
      </c>
      <c r="C163" s="1" t="s">
        <v>356</v>
      </c>
      <c r="D163" s="10">
        <v>1.52</v>
      </c>
      <c r="E163" s="11">
        <v>39.4734074</v>
      </c>
      <c r="F163" s="11">
        <v>-81.314283</v>
      </c>
      <c r="G163" s="10">
        <v>6.85</v>
      </c>
      <c r="H163" s="10">
        <v>385.9</v>
      </c>
      <c r="I163" s="10">
        <v>462.4</v>
      </c>
      <c r="J163" s="10">
        <v>125.7</v>
      </c>
      <c r="K163" s="10">
        <v>2.15</v>
      </c>
      <c r="L163" s="10">
        <v>1.977287727173</v>
      </c>
      <c r="M163" s="10">
        <v>102.41777907311713</v>
      </c>
      <c r="N163" s="12">
        <v>1.800903969456</v>
      </c>
      <c r="O163" s="10">
        <v>905.77</v>
      </c>
      <c r="P163" s="13">
        <v>39.483513</v>
      </c>
      <c r="Q163" s="13">
        <v>-81.317589</v>
      </c>
      <c r="R163" s="10">
        <v>2.54</v>
      </c>
      <c r="S163" s="10">
        <v>44.24</v>
      </c>
      <c r="T163" s="10">
        <v>20.26</v>
      </c>
      <c r="U163" s="10">
        <v>17.99139123496</v>
      </c>
      <c r="V163" s="10">
        <v>81.39</v>
      </c>
      <c r="W163" s="10">
        <v>12.6</v>
      </c>
      <c r="X163" s="10">
        <v>0</v>
      </c>
      <c r="Y163" s="10">
        <v>6.07</v>
      </c>
      <c r="Z163" s="10">
        <v>0</v>
      </c>
      <c r="AA163" s="10">
        <v>0</v>
      </c>
      <c r="AB163" s="10">
        <v>0</v>
      </c>
      <c r="AC163" s="10">
        <v>2.8</v>
      </c>
      <c r="AD163" s="10">
        <f t="shared" si="41"/>
        <v>0.7687298004793663</v>
      </c>
      <c r="AE163" s="10">
        <f t="shared" si="42"/>
        <v>2.572149181598005</v>
      </c>
      <c r="AF163" s="10">
        <f t="shared" si="43"/>
        <v>0.7045800899512165</v>
      </c>
      <c r="AG163" s="10">
        <f t="shared" si="44"/>
        <v>2.019137107554434</v>
      </c>
      <c r="AH163" s="10">
        <f t="shared" si="45"/>
        <v>7.484405859261641</v>
      </c>
      <c r="AI163" s="10">
        <f t="shared" si="46"/>
        <v>67.5036496350365</v>
      </c>
      <c r="AJ163" s="10">
        <f t="shared" si="47"/>
        <v>1.087348073046472</v>
      </c>
      <c r="AK163" s="12">
        <f>N163/D163</f>
        <v>1.184805243063158</v>
      </c>
      <c r="AL163" s="12">
        <f>1/AK163</f>
        <v>0.8440205728788233</v>
      </c>
      <c r="AM163" s="12">
        <f t="shared" si="48"/>
        <v>0.2124470881618058</v>
      </c>
      <c r="AN163" s="12">
        <f>AK163*I163</f>
        <v>547.8539443924042</v>
      </c>
      <c r="AO163" s="10">
        <f t="shared" si="49"/>
        <v>0.2653997902905342</v>
      </c>
      <c r="AQ163" s="10"/>
      <c r="AR163" s="11"/>
      <c r="AS163" s="11"/>
      <c r="AT163" s="10"/>
      <c r="AU163" s="10"/>
      <c r="AV163" s="10"/>
      <c r="AW163" s="10"/>
      <c r="AX163" s="10"/>
      <c r="AY163" s="10"/>
      <c r="AZ163" s="10"/>
      <c r="BA163" s="10"/>
      <c r="BB163" s="10"/>
      <c r="BC163" s="13"/>
      <c r="BD163" s="13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</row>
    <row r="164" spans="1:80" ht="12.75">
      <c r="A164" s="1">
        <v>162</v>
      </c>
      <c r="B164" s="9" t="s">
        <v>357</v>
      </c>
      <c r="C164" s="1" t="s">
        <v>358</v>
      </c>
      <c r="D164" s="10">
        <v>3.46</v>
      </c>
      <c r="E164" s="11">
        <v>39.7722947</v>
      </c>
      <c r="F164" s="11">
        <v>-81.3737289</v>
      </c>
      <c r="G164" s="10">
        <v>8.76</v>
      </c>
      <c r="H164" s="10">
        <v>342.36</v>
      </c>
      <c r="I164" s="10">
        <v>483.1</v>
      </c>
      <c r="J164" s="10">
        <v>60.89</v>
      </c>
      <c r="K164" s="10">
        <v>3.88</v>
      </c>
      <c r="L164" s="10">
        <v>3.31893101294</v>
      </c>
      <c r="M164" s="10">
        <v>72.80669034881387</v>
      </c>
      <c r="N164" s="12">
        <v>5.215067600379</v>
      </c>
      <c r="O164" s="10">
        <v>1033.49</v>
      </c>
      <c r="P164" s="13">
        <v>39.790813</v>
      </c>
      <c r="Q164" s="13">
        <v>-81.35788</v>
      </c>
      <c r="R164" s="10">
        <v>2.5</v>
      </c>
      <c r="S164" s="10">
        <v>41.7</v>
      </c>
      <c r="T164" s="10">
        <v>18.79</v>
      </c>
      <c r="U164" s="10">
        <v>24.43078693522</v>
      </c>
      <c r="V164" s="10">
        <v>62.3</v>
      </c>
      <c r="W164" s="10">
        <v>9.22</v>
      </c>
      <c r="X164" s="10">
        <v>0.04</v>
      </c>
      <c r="Y164" s="10">
        <v>6.98</v>
      </c>
      <c r="Z164" s="10">
        <v>0</v>
      </c>
      <c r="AA164" s="10">
        <v>0.15</v>
      </c>
      <c r="AB164" s="10">
        <v>18.55</v>
      </c>
      <c r="AC164" s="10">
        <v>3</v>
      </c>
      <c r="AD164" s="10">
        <f t="shared" si="41"/>
        <v>1.0425043444741677</v>
      </c>
      <c r="AE164" s="10">
        <f t="shared" si="42"/>
        <v>3.1836136036574954</v>
      </c>
      <c r="AF164" s="10">
        <f t="shared" si="43"/>
        <v>0.6333128027275521</v>
      </c>
      <c r="AG164" s="10">
        <f t="shared" si="44"/>
        <v>2.499136678871134</v>
      </c>
      <c r="AH164" s="10">
        <f t="shared" si="45"/>
        <v>14.440662573172741</v>
      </c>
      <c r="AI164" s="10">
        <f t="shared" si="46"/>
        <v>55.14840182648402</v>
      </c>
      <c r="AJ164" s="10">
        <f t="shared" si="47"/>
        <v>1.1690511146126505</v>
      </c>
      <c r="AK164" s="12">
        <f>N164/D164</f>
        <v>1.5072449712078035</v>
      </c>
      <c r="AL164" s="12">
        <f>1/AK164</f>
        <v>0.663462157182497</v>
      </c>
      <c r="AM164" s="12">
        <f t="shared" si="48"/>
        <v>0.45472211991897465</v>
      </c>
      <c r="AN164" s="12">
        <f>AK164*I164</f>
        <v>728.15004559049</v>
      </c>
      <c r="AO164" s="10">
        <f t="shared" si="49"/>
        <v>0.21266120559882543</v>
      </c>
      <c r="AQ164" s="10"/>
      <c r="AR164" s="11"/>
      <c r="AS164" s="11"/>
      <c r="AT164" s="15"/>
      <c r="AU164" s="15"/>
      <c r="AV164" s="15"/>
      <c r="AW164" s="15"/>
      <c r="AX164" s="10"/>
      <c r="AY164" s="10"/>
      <c r="AZ164" s="10"/>
      <c r="BA164" s="10"/>
      <c r="BB164" s="10"/>
      <c r="BC164" s="13"/>
      <c r="BD164" s="13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</row>
    <row r="165" spans="1:80" ht="12.75">
      <c r="A165" s="1">
        <v>163</v>
      </c>
      <c r="B165" s="9" t="s">
        <v>359</v>
      </c>
      <c r="C165" s="1" t="s">
        <v>360</v>
      </c>
      <c r="D165" s="10">
        <v>0.19</v>
      </c>
      <c r="E165" s="11">
        <v>39.66146207</v>
      </c>
      <c r="F165" s="11">
        <v>-81.449288</v>
      </c>
      <c r="G165" s="10">
        <v>2.11</v>
      </c>
      <c r="H165" s="10">
        <v>398.18</v>
      </c>
      <c r="I165" s="10">
        <v>442.9</v>
      </c>
      <c r="J165" s="10">
        <v>100.43</v>
      </c>
      <c r="K165" s="10">
        <v>1.05</v>
      </c>
      <c r="L165" s="10">
        <v>0.980295490036</v>
      </c>
      <c r="M165" s="10">
        <v>312.684393294691</v>
      </c>
      <c r="N165" s="12" t="s">
        <v>64</v>
      </c>
      <c r="O165" s="10">
        <v>946.83</v>
      </c>
      <c r="P165" s="13">
        <v>39.66798</v>
      </c>
      <c r="Q165" s="13">
        <v>-81.451035</v>
      </c>
      <c r="R165" s="10">
        <v>2.52</v>
      </c>
      <c r="S165" s="10">
        <v>42.4</v>
      </c>
      <c r="T165" s="10">
        <v>19.99</v>
      </c>
      <c r="U165" s="10">
        <v>17.92017620803</v>
      </c>
      <c r="V165" s="10">
        <v>98.69</v>
      </c>
      <c r="W165" s="10">
        <v>1.48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0.86</v>
      </c>
      <c r="AD165" s="10">
        <f t="shared" si="41"/>
        <v>0.19381911059595155</v>
      </c>
      <c r="AE165" s="10">
        <f t="shared" si="42"/>
        <v>5.057785514657481</v>
      </c>
      <c r="AF165" s="10">
        <f t="shared" si="43"/>
        <v>0.5024562344992607</v>
      </c>
      <c r="AG165" s="10">
        <f t="shared" si="44"/>
        <v>3.9703616290061228</v>
      </c>
      <c r="AH165" s="10">
        <f>0.785*AF165</f>
        <v>0.3944281440819197</v>
      </c>
      <c r="AI165" s="10">
        <f t="shared" si="46"/>
        <v>209.90521327014218</v>
      </c>
      <c r="AJ165" s="10">
        <f t="shared" si="47"/>
        <v>1.0711056111881534</v>
      </c>
      <c r="AK165" s="12" t="s">
        <v>64</v>
      </c>
      <c r="AL165" s="12" t="s">
        <v>64</v>
      </c>
      <c r="AM165" s="12">
        <f t="shared" si="48"/>
        <v>0.05937945352625283</v>
      </c>
      <c r="AN165" s="12" t="s">
        <v>64</v>
      </c>
      <c r="AO165" s="10">
        <f t="shared" si="49"/>
        <v>0.7852840255529936</v>
      </c>
      <c r="AQ165" s="10"/>
      <c r="AR165" s="11"/>
      <c r="AS165" s="11"/>
      <c r="AT165" s="10"/>
      <c r="AU165" s="10"/>
      <c r="AV165" s="10"/>
      <c r="AW165" s="10"/>
      <c r="AX165" s="10"/>
      <c r="AY165" s="10"/>
      <c r="AZ165" s="10"/>
      <c r="BA165" s="10"/>
      <c r="BB165" s="10"/>
      <c r="BC165" s="13"/>
      <c r="BD165" s="13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</row>
    <row r="166" spans="1:80" ht="12.75">
      <c r="A166" s="1">
        <v>164</v>
      </c>
      <c r="B166" s="9" t="s">
        <v>361</v>
      </c>
      <c r="C166" s="1" t="s">
        <v>362</v>
      </c>
      <c r="D166" s="10">
        <v>0.99</v>
      </c>
      <c r="E166" s="13">
        <v>39.4734</v>
      </c>
      <c r="F166" s="13">
        <v>-81.466</v>
      </c>
      <c r="G166" s="10">
        <v>4.31077217031</v>
      </c>
      <c r="H166" s="10">
        <v>232.37</v>
      </c>
      <c r="I166" s="10">
        <v>212</v>
      </c>
      <c r="J166" s="10">
        <v>91.3327283859252</v>
      </c>
      <c r="K166" s="10">
        <v>2.159159852005</v>
      </c>
      <c r="L166" s="10">
        <v>1.853940171341</v>
      </c>
      <c r="M166" s="10">
        <v>61.759259</v>
      </c>
      <c r="N166" s="12">
        <v>1.721468074212</v>
      </c>
      <c r="O166" s="10">
        <v>736.54858</v>
      </c>
      <c r="P166" s="13">
        <v>39.4802742</v>
      </c>
      <c r="Q166" s="13">
        <v>-81.47155</v>
      </c>
      <c r="R166" s="10">
        <v>2.554</v>
      </c>
      <c r="S166" s="10">
        <v>42.00114084444</v>
      </c>
      <c r="T166" s="10">
        <v>20.876</v>
      </c>
      <c r="U166" s="10">
        <v>18.04491319414</v>
      </c>
      <c r="V166" s="10">
        <v>81.45</v>
      </c>
      <c r="W166" s="10">
        <v>6.89</v>
      </c>
      <c r="X166" s="10">
        <v>0</v>
      </c>
      <c r="Y166" s="10">
        <v>6.89</v>
      </c>
      <c r="Z166" s="10">
        <v>0</v>
      </c>
      <c r="AA166" s="10">
        <v>4.65</v>
      </c>
      <c r="AB166" s="10">
        <v>0</v>
      </c>
      <c r="AC166" s="10">
        <v>2.94</v>
      </c>
      <c r="AD166" s="10">
        <f t="shared" si="41"/>
        <v>0.5339978146565048</v>
      </c>
      <c r="AE166" s="10">
        <f t="shared" si="42"/>
        <v>3.4718122817291883</v>
      </c>
      <c r="AF166" s="10">
        <f t="shared" si="43"/>
        <v>0.606457436604991</v>
      </c>
      <c r="AG166" s="10">
        <f t="shared" si="44"/>
        <v>2.725372641157413</v>
      </c>
      <c r="AH166" s="10">
        <f>0.785*AF166</f>
        <v>0.4760690877349179</v>
      </c>
      <c r="AI166" s="10">
        <f t="shared" si="46"/>
        <v>49.17912420891278</v>
      </c>
      <c r="AJ166" s="10">
        <f t="shared" si="47"/>
        <v>1.1646329721865982</v>
      </c>
      <c r="AK166" s="12">
        <f aca="true" t="shared" si="56" ref="AK166:AK198">N166/D166</f>
        <v>1.738856640618182</v>
      </c>
      <c r="AL166" s="12">
        <f aca="true" t="shared" si="57" ref="AL166:AL198">1/AK166</f>
        <v>0.5750905374490731</v>
      </c>
      <c r="AM166" s="12">
        <f t="shared" si="48"/>
        <v>0.2747475054275085</v>
      </c>
      <c r="AN166" s="12">
        <f aca="true" t="shared" si="58" ref="AN166:AN198">AK166*I166</f>
        <v>368.6376078110546</v>
      </c>
      <c r="AO166" s="10">
        <f t="shared" si="49"/>
        <v>0.2657798295821319</v>
      </c>
      <c r="AQ166" s="10"/>
      <c r="AR166" s="13"/>
      <c r="AS166" s="11"/>
      <c r="AT166" s="10"/>
      <c r="AU166" s="10"/>
      <c r="AV166" s="10"/>
      <c r="AW166" s="10"/>
      <c r="AX166" s="10"/>
      <c r="AY166" s="10"/>
      <c r="AZ166" s="10"/>
      <c r="BA166" s="10"/>
      <c r="BB166" s="10"/>
      <c r="BC166" s="13"/>
      <c r="BD166" s="13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</row>
    <row r="167" spans="1:80" ht="12.75">
      <c r="A167" s="1">
        <v>165</v>
      </c>
      <c r="B167" s="9" t="s">
        <v>363</v>
      </c>
      <c r="C167" s="1" t="s">
        <v>364</v>
      </c>
      <c r="D167" s="10">
        <v>112</v>
      </c>
      <c r="E167" s="11">
        <v>38.7434337</v>
      </c>
      <c r="F167" s="11">
        <v>-80.5253667</v>
      </c>
      <c r="G167" s="10">
        <v>88.34</v>
      </c>
      <c r="H167" s="10">
        <v>502.05</v>
      </c>
      <c r="I167" s="10">
        <v>1969.2</v>
      </c>
      <c r="J167" s="10">
        <v>16.77</v>
      </c>
      <c r="K167" s="10">
        <v>30.32</v>
      </c>
      <c r="L167" s="10">
        <v>20.39066534784</v>
      </c>
      <c r="M167" s="10">
        <v>48.31944143179914</v>
      </c>
      <c r="N167" s="12">
        <v>179.7007161947</v>
      </c>
      <c r="O167" s="10">
        <v>1833.99</v>
      </c>
      <c r="P167" s="13">
        <v>38.757851</v>
      </c>
      <c r="Q167" s="13">
        <v>-80.372566</v>
      </c>
      <c r="R167" s="10">
        <v>2.72</v>
      </c>
      <c r="S167" s="10">
        <v>55.74</v>
      </c>
      <c r="T167" s="10">
        <v>20.23</v>
      </c>
      <c r="U167" s="10">
        <v>58.32319433243</v>
      </c>
      <c r="V167" s="10">
        <v>90.22</v>
      </c>
      <c r="W167" s="10">
        <v>3.38</v>
      </c>
      <c r="X167" s="10">
        <v>0.2</v>
      </c>
      <c r="Y167" s="10">
        <v>5.04</v>
      </c>
      <c r="Z167" s="10">
        <v>0</v>
      </c>
      <c r="AA167" s="10">
        <v>0.02</v>
      </c>
      <c r="AB167" s="10">
        <v>1.21</v>
      </c>
      <c r="AC167" s="10">
        <v>2.19</v>
      </c>
      <c r="AD167" s="10">
        <f t="shared" si="41"/>
        <v>5.492709437844031</v>
      </c>
      <c r="AE167" s="10">
        <f t="shared" si="42"/>
        <v>3.712314583282169</v>
      </c>
      <c r="AF167" s="10">
        <f t="shared" si="43"/>
        <v>0.5864838504290765</v>
      </c>
      <c r="AG167" s="10">
        <f t="shared" si="44"/>
        <v>2.914166947876503</v>
      </c>
      <c r="AH167" s="10">
        <f aca="true" t="shared" si="59" ref="AH167:AH198">G167/2*(POWER((3.141593*D167),0.5))</f>
        <v>828.5359762783885</v>
      </c>
      <c r="AI167" s="10">
        <f t="shared" si="46"/>
        <v>22.291147837899025</v>
      </c>
      <c r="AJ167" s="10">
        <f t="shared" si="47"/>
        <v>1.4869549121020627</v>
      </c>
      <c r="AK167" s="12">
        <f t="shared" si="56"/>
        <v>1.6044706803098214</v>
      </c>
      <c r="AL167" s="12">
        <f t="shared" si="57"/>
        <v>0.6232585065417968</v>
      </c>
      <c r="AM167" s="12">
        <f t="shared" si="48"/>
        <v>4.3618250703004655</v>
      </c>
      <c r="AN167" s="12">
        <f t="shared" si="58"/>
        <v>3159.5236636661</v>
      </c>
      <c r="AO167" s="10">
        <f t="shared" si="49"/>
        <v>0.09624428131022636</v>
      </c>
      <c r="AQ167" s="10"/>
      <c r="AR167" s="11"/>
      <c r="AS167" s="11"/>
      <c r="AT167" s="10"/>
      <c r="AU167" s="10"/>
      <c r="AV167" s="10"/>
      <c r="AW167" s="10"/>
      <c r="AX167" s="10"/>
      <c r="AY167" s="10"/>
      <c r="AZ167" s="10"/>
      <c r="BA167" s="10"/>
      <c r="BB167" s="10"/>
      <c r="BC167" s="13"/>
      <c r="BD167" s="13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</row>
    <row r="168" spans="1:80" ht="12.75">
      <c r="A168" s="1">
        <v>166</v>
      </c>
      <c r="B168" s="9" t="s">
        <v>365</v>
      </c>
      <c r="C168" s="1" t="s">
        <v>366</v>
      </c>
      <c r="D168" s="10">
        <v>155</v>
      </c>
      <c r="E168" s="11">
        <v>38.82370859</v>
      </c>
      <c r="F168" s="11">
        <v>-80.5928705</v>
      </c>
      <c r="G168" s="10">
        <v>109.66</v>
      </c>
      <c r="H168" s="10">
        <v>503.76</v>
      </c>
      <c r="I168" s="10">
        <v>2040.7</v>
      </c>
      <c r="J168" s="10">
        <v>169.01</v>
      </c>
      <c r="K168" s="10">
        <v>41.24</v>
      </c>
      <c r="L168" s="10">
        <v>26.95149689859</v>
      </c>
      <c r="M168" s="10">
        <v>27.90855627713</v>
      </c>
      <c r="N168" s="12">
        <v>240.287383714</v>
      </c>
      <c r="O168" s="10">
        <v>1797.9</v>
      </c>
      <c r="P168" s="13">
        <v>38.768654</v>
      </c>
      <c r="Q168" s="13">
        <v>-80.417336</v>
      </c>
      <c r="R168" s="10">
        <v>2.69</v>
      </c>
      <c r="S168" s="10">
        <v>54.18</v>
      </c>
      <c r="T168" s="10">
        <v>20.25</v>
      </c>
      <c r="U168" s="10">
        <v>53.8652981328</v>
      </c>
      <c r="V168" s="10">
        <v>89.64</v>
      </c>
      <c r="W168" s="10">
        <v>3.46</v>
      </c>
      <c r="X168" s="10">
        <v>0.18</v>
      </c>
      <c r="Y168" s="10">
        <v>4.84</v>
      </c>
      <c r="Z168" s="10">
        <v>0</v>
      </c>
      <c r="AA168" s="10">
        <v>0.74</v>
      </c>
      <c r="AB168" s="10">
        <v>1.22</v>
      </c>
      <c r="AC168" s="10">
        <v>2.15</v>
      </c>
      <c r="AD168" s="10">
        <f t="shared" si="41"/>
        <v>5.751072030737892</v>
      </c>
      <c r="AE168" s="10">
        <f t="shared" si="42"/>
        <v>4.686343129514236</v>
      </c>
      <c r="AF168" s="10">
        <f t="shared" si="43"/>
        <v>0.5219890605209119</v>
      </c>
      <c r="AG168" s="10">
        <f t="shared" si="44"/>
        <v>3.678779356668675</v>
      </c>
      <c r="AH168" s="10">
        <f t="shared" si="59"/>
        <v>1209.9266851054833</v>
      </c>
      <c r="AI168" s="10">
        <f t="shared" si="46"/>
        <v>18.609337953674995</v>
      </c>
      <c r="AJ168" s="10">
        <f t="shared" si="47"/>
        <v>1.5301561970814883</v>
      </c>
      <c r="AK168" s="12">
        <f t="shared" si="56"/>
        <v>1.550241185251613</v>
      </c>
      <c r="AL168" s="12">
        <f t="shared" si="57"/>
        <v>0.6450609166583936</v>
      </c>
      <c r="AM168" s="12">
        <f t="shared" si="48"/>
        <v>7.806385088726002</v>
      </c>
      <c r="AN168" s="12">
        <f t="shared" si="58"/>
        <v>3163.5771867429667</v>
      </c>
      <c r="AO168" s="10">
        <f t="shared" si="49"/>
        <v>0.055400500788331745</v>
      </c>
      <c r="AQ168" s="10"/>
      <c r="AR168" s="11"/>
      <c r="AS168" s="11"/>
      <c r="AT168" s="15"/>
      <c r="AU168" s="15"/>
      <c r="AV168" s="15"/>
      <c r="AW168" s="15"/>
      <c r="AX168" s="10"/>
      <c r="AY168" s="10"/>
      <c r="AZ168" s="10"/>
      <c r="BA168" s="10"/>
      <c r="BB168" s="10"/>
      <c r="BC168" s="13"/>
      <c r="BD168" s="13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</row>
    <row r="169" spans="1:80" ht="12.75">
      <c r="A169" s="1">
        <v>167</v>
      </c>
      <c r="B169" s="9" t="s">
        <v>367</v>
      </c>
      <c r="C169" s="1" t="s">
        <v>368</v>
      </c>
      <c r="D169" s="10">
        <v>387</v>
      </c>
      <c r="E169" s="11">
        <v>38.93397946</v>
      </c>
      <c r="F169" s="11">
        <v>-80.83899218</v>
      </c>
      <c r="G169" s="10">
        <v>187.936995123</v>
      </c>
      <c r="H169" s="10">
        <v>529.7151636234</v>
      </c>
      <c r="I169" s="10">
        <v>2124.9</v>
      </c>
      <c r="J169" s="10">
        <v>146.279586791992</v>
      </c>
      <c r="K169" s="10">
        <v>64.90588900506</v>
      </c>
      <c r="L169" s="10">
        <v>41.17407381464</v>
      </c>
      <c r="M169" s="10">
        <v>3.1132969038061837</v>
      </c>
      <c r="N169" s="12">
        <v>573.7545180368</v>
      </c>
      <c r="O169" s="10">
        <v>1756.88982</v>
      </c>
      <c r="P169" s="13">
        <v>38.8374825</v>
      </c>
      <c r="Q169" s="13">
        <v>-80.5599442</v>
      </c>
      <c r="R169" s="10">
        <v>2.681004717</v>
      </c>
      <c r="S169" s="10">
        <v>51.33695689</v>
      </c>
      <c r="T169" s="10">
        <v>18.7036446002</v>
      </c>
      <c r="U169" s="10">
        <v>43.21628882289</v>
      </c>
      <c r="V169" s="10">
        <v>89.22</v>
      </c>
      <c r="W169" s="10">
        <v>3.82</v>
      </c>
      <c r="X169" s="10">
        <v>0.16</v>
      </c>
      <c r="Y169" s="10">
        <v>5.08</v>
      </c>
      <c r="Z169" s="10">
        <v>0.01</v>
      </c>
      <c r="AA169" s="10">
        <v>0.52</v>
      </c>
      <c r="AB169" s="10">
        <v>1.27</v>
      </c>
      <c r="AC169" s="10">
        <v>2.33</v>
      </c>
      <c r="AD169" s="10">
        <f t="shared" si="41"/>
        <v>9.399118526435362</v>
      </c>
      <c r="AE169" s="10">
        <f t="shared" si="42"/>
        <v>4.380631406959751</v>
      </c>
      <c r="AF169" s="10">
        <f t="shared" si="43"/>
        <v>0.5398959718549807</v>
      </c>
      <c r="AG169" s="10">
        <f t="shared" si="44"/>
        <v>3.438795654463405</v>
      </c>
      <c r="AH169" s="10">
        <f t="shared" si="59"/>
        <v>3276.5192654476846</v>
      </c>
      <c r="AI169" s="10">
        <f t="shared" si="46"/>
        <v>11.306448730912756</v>
      </c>
      <c r="AJ169" s="10">
        <f t="shared" si="47"/>
        <v>1.5763776326155472</v>
      </c>
      <c r="AK169" s="12">
        <f t="shared" si="56"/>
        <v>1.482569814048579</v>
      </c>
      <c r="AL169" s="12">
        <f t="shared" si="57"/>
        <v>0.6745044924860674</v>
      </c>
      <c r="AM169" s="12">
        <f t="shared" si="48"/>
        <v>36.78526024379458</v>
      </c>
      <c r="AN169" s="12">
        <f t="shared" si="58"/>
        <v>3150.312597871826</v>
      </c>
      <c r="AO169" s="10">
        <f t="shared" si="49"/>
        <v>0.005877303723968106</v>
      </c>
      <c r="AQ169" s="10"/>
      <c r="AR169" s="11"/>
      <c r="AS169" s="11"/>
      <c r="AT169" s="10"/>
      <c r="AU169" s="10"/>
      <c r="AV169" s="10"/>
      <c r="AW169" s="10"/>
      <c r="AX169" s="10"/>
      <c r="AY169" s="10"/>
      <c r="AZ169" s="10"/>
      <c r="BA169" s="10"/>
      <c r="BB169" s="10"/>
      <c r="BC169" s="13"/>
      <c r="BD169" s="13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</row>
    <row r="170" spans="1:80" ht="12.75">
      <c r="A170" s="1">
        <v>168</v>
      </c>
      <c r="B170" s="9" t="s">
        <v>369</v>
      </c>
      <c r="C170" s="1" t="s">
        <v>370</v>
      </c>
      <c r="D170" s="10">
        <v>2.91</v>
      </c>
      <c r="E170" s="11">
        <v>39.1239775</v>
      </c>
      <c r="F170" s="11">
        <v>-80.6903779</v>
      </c>
      <c r="G170" s="10">
        <v>8.53</v>
      </c>
      <c r="H170" s="10">
        <v>513.86</v>
      </c>
      <c r="I170" s="10">
        <v>548.5</v>
      </c>
      <c r="J170" s="10">
        <v>72.29</v>
      </c>
      <c r="K170" s="10">
        <v>2.7</v>
      </c>
      <c r="L170" s="10">
        <v>2.421340667908</v>
      </c>
      <c r="M170" s="10">
        <v>72.35023248057972</v>
      </c>
      <c r="N170" s="12">
        <v>3.576996095214</v>
      </c>
      <c r="O170" s="10">
        <v>1107.61</v>
      </c>
      <c r="P170" s="13">
        <v>39.135765</v>
      </c>
      <c r="Q170" s="13">
        <v>-80.701004</v>
      </c>
      <c r="R170" s="10">
        <v>2.57</v>
      </c>
      <c r="S170" s="10">
        <v>48.54</v>
      </c>
      <c r="T170" s="10">
        <v>20.22</v>
      </c>
      <c r="U170" s="10">
        <v>42.09433803217</v>
      </c>
      <c r="V170" s="10">
        <v>84.44</v>
      </c>
      <c r="W170" s="10">
        <v>7.37</v>
      </c>
      <c r="X170" s="10">
        <v>0</v>
      </c>
      <c r="Y170" s="10">
        <v>4.8</v>
      </c>
      <c r="Z170" s="10">
        <v>0</v>
      </c>
      <c r="AA170" s="10">
        <v>0</v>
      </c>
      <c r="AB170" s="10">
        <v>3.39</v>
      </c>
      <c r="AC170" s="10">
        <v>2.3</v>
      </c>
      <c r="AD170" s="10">
        <f t="shared" si="41"/>
        <v>1.2018135401468288</v>
      </c>
      <c r="AE170" s="10">
        <f t="shared" si="42"/>
        <v>2.014739048132357</v>
      </c>
      <c r="AF170" s="10">
        <f t="shared" si="43"/>
        <v>0.7961025988171505</v>
      </c>
      <c r="AG170" s="10">
        <f t="shared" si="44"/>
        <v>1.5815701527839001</v>
      </c>
      <c r="AH170" s="10">
        <f t="shared" si="59"/>
        <v>12.895568427476036</v>
      </c>
      <c r="AI170" s="10">
        <f t="shared" si="46"/>
        <v>64.30246189917938</v>
      </c>
      <c r="AJ170" s="10">
        <f t="shared" si="47"/>
        <v>1.1150847279712843</v>
      </c>
      <c r="AK170" s="12">
        <f t="shared" si="56"/>
        <v>1.229208280142268</v>
      </c>
      <c r="AL170" s="12">
        <f t="shared" si="57"/>
        <v>0.8135317798902726</v>
      </c>
      <c r="AM170" s="12">
        <f t="shared" si="48"/>
        <v>0.31742695180851405</v>
      </c>
      <c r="AN170" s="12">
        <f t="shared" si="58"/>
        <v>674.220741658034</v>
      </c>
      <c r="AO170" s="10">
        <f t="shared" si="49"/>
        <v>0.14079755668972038</v>
      </c>
      <c r="AQ170" s="10"/>
      <c r="AR170" s="11"/>
      <c r="AS170" s="11"/>
      <c r="AT170" s="15"/>
      <c r="AU170" s="15"/>
      <c r="AV170" s="15"/>
      <c r="AW170" s="15"/>
      <c r="AX170" s="10"/>
      <c r="AY170" s="10"/>
      <c r="AZ170" s="10"/>
      <c r="BA170" s="10"/>
      <c r="BB170" s="10"/>
      <c r="BC170" s="13"/>
      <c r="BD170" s="13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</row>
    <row r="171" spans="1:80" ht="12.75">
      <c r="A171" s="1">
        <v>169</v>
      </c>
      <c r="B171" s="9" t="s">
        <v>371</v>
      </c>
      <c r="C171" s="1" t="s">
        <v>372</v>
      </c>
      <c r="D171" s="10">
        <v>144</v>
      </c>
      <c r="E171" s="11">
        <v>38.96258925</v>
      </c>
      <c r="F171" s="11">
        <v>-80.86649328</v>
      </c>
      <c r="G171" s="10">
        <v>74.35</v>
      </c>
      <c r="H171" s="10">
        <v>555.25</v>
      </c>
      <c r="I171" s="10">
        <v>909.9</v>
      </c>
      <c r="J171" s="10">
        <v>27.72</v>
      </c>
      <c r="K171" s="10">
        <v>35.51</v>
      </c>
      <c r="L171" s="10">
        <v>20.38630364154</v>
      </c>
      <c r="M171" s="10">
        <v>7.345370210662468</v>
      </c>
      <c r="N171" s="12">
        <v>209.8322641925</v>
      </c>
      <c r="O171" s="10">
        <v>1146.73</v>
      </c>
      <c r="P171" s="13">
        <v>39.063488</v>
      </c>
      <c r="Q171" s="13">
        <v>-80.728577</v>
      </c>
      <c r="R171" s="10">
        <v>2.58</v>
      </c>
      <c r="S171" s="10">
        <v>48.68</v>
      </c>
      <c r="T171" s="10">
        <v>20.86</v>
      </c>
      <c r="U171" s="10">
        <v>35.63917821332</v>
      </c>
      <c r="V171" s="10">
        <v>87.11</v>
      </c>
      <c r="W171" s="10">
        <v>4.39</v>
      </c>
      <c r="X171" s="10">
        <v>0</v>
      </c>
      <c r="Y171" s="10">
        <v>5.15</v>
      </c>
      <c r="Z171" s="10">
        <v>0.01</v>
      </c>
      <c r="AA171" s="10">
        <v>0.09</v>
      </c>
      <c r="AB171" s="10">
        <v>3.33</v>
      </c>
      <c r="AC171" s="10">
        <v>2.28</v>
      </c>
      <c r="AD171" s="10">
        <f t="shared" si="41"/>
        <v>7.0635659377985265</v>
      </c>
      <c r="AE171" s="10">
        <f t="shared" si="42"/>
        <v>2.8861206678129654</v>
      </c>
      <c r="AF171" s="10">
        <f t="shared" si="43"/>
        <v>0.6651524591426945</v>
      </c>
      <c r="AG171" s="10">
        <f t="shared" si="44"/>
        <v>2.265604724233178</v>
      </c>
      <c r="AH171" s="10">
        <f t="shared" si="59"/>
        <v>790.6917064820711</v>
      </c>
      <c r="AI171" s="10">
        <f t="shared" si="46"/>
        <v>12.238063214525893</v>
      </c>
      <c r="AJ171" s="10">
        <f t="shared" si="47"/>
        <v>1.7418557392446226</v>
      </c>
      <c r="AK171" s="12">
        <f t="shared" si="56"/>
        <v>1.4571685013368054</v>
      </c>
      <c r="AL171" s="12">
        <f t="shared" si="57"/>
        <v>0.6862624323011379</v>
      </c>
      <c r="AM171" s="12">
        <f t="shared" si="48"/>
        <v>13.102188027165568</v>
      </c>
      <c r="AN171" s="12">
        <f t="shared" si="58"/>
        <v>1325.877619366359</v>
      </c>
      <c r="AO171" s="10">
        <f t="shared" si="49"/>
        <v>0.013228942297456043</v>
      </c>
      <c r="AQ171" s="10"/>
      <c r="AR171" s="11"/>
      <c r="AS171" s="11"/>
      <c r="AT171" s="10"/>
      <c r="AU171" s="10"/>
      <c r="AV171" s="10"/>
      <c r="AW171" s="10"/>
      <c r="AX171" s="10"/>
      <c r="AY171" s="10"/>
      <c r="AZ171" s="10"/>
      <c r="BA171" s="10"/>
      <c r="BB171" s="10"/>
      <c r="BC171" s="13"/>
      <c r="BD171" s="13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</row>
    <row r="172" spans="1:80" ht="12.75">
      <c r="A172" s="1">
        <v>170</v>
      </c>
      <c r="B172" s="9" t="s">
        <v>373</v>
      </c>
      <c r="C172" s="1" t="s">
        <v>374</v>
      </c>
      <c r="D172" s="10">
        <v>166</v>
      </c>
      <c r="E172" s="11">
        <v>38.8625889</v>
      </c>
      <c r="F172" s="11">
        <v>-81.0348324</v>
      </c>
      <c r="G172" s="10">
        <v>77.486482845</v>
      </c>
      <c r="H172" s="10">
        <v>617.5133505522</v>
      </c>
      <c r="I172" s="10">
        <v>1008.5</v>
      </c>
      <c r="J172" s="10">
        <v>118.014754295349</v>
      </c>
      <c r="K172" s="10">
        <v>29.60284536887</v>
      </c>
      <c r="L172" s="10">
        <v>18.52983530393</v>
      </c>
      <c r="M172" s="10">
        <v>7.69138285961688</v>
      </c>
      <c r="N172" s="12">
        <v>240.8112608308</v>
      </c>
      <c r="O172" s="10">
        <v>1178.025940197</v>
      </c>
      <c r="P172" s="13">
        <v>38.7637672</v>
      </c>
      <c r="Q172" s="13">
        <v>-80.919487</v>
      </c>
      <c r="R172" s="10">
        <v>2.599283019</v>
      </c>
      <c r="S172" s="10">
        <v>49.37722743</v>
      </c>
      <c r="T172" s="10">
        <v>17.843101124</v>
      </c>
      <c r="U172" s="10">
        <v>30.05629154613</v>
      </c>
      <c r="V172" s="10">
        <v>90.96</v>
      </c>
      <c r="W172" s="10">
        <v>3.85</v>
      </c>
      <c r="X172" s="10">
        <v>0</v>
      </c>
      <c r="Y172" s="10">
        <v>3.72</v>
      </c>
      <c r="Z172" s="10">
        <v>0</v>
      </c>
      <c r="AA172" s="10">
        <v>0.07</v>
      </c>
      <c r="AB172" s="10">
        <v>1.47</v>
      </c>
      <c r="AC172" s="10">
        <v>1.88</v>
      </c>
      <c r="AD172" s="10">
        <f t="shared" si="41"/>
        <v>8.958525387691546</v>
      </c>
      <c r="AE172" s="10">
        <f t="shared" si="42"/>
        <v>2.0684023878962083</v>
      </c>
      <c r="AF172" s="10">
        <f t="shared" si="43"/>
        <v>0.7857075533807665</v>
      </c>
      <c r="AG172" s="10">
        <f t="shared" si="44"/>
        <v>1.6236958744985237</v>
      </c>
      <c r="AH172" s="10">
        <f t="shared" si="59"/>
        <v>884.7589348649631</v>
      </c>
      <c r="AI172" s="10">
        <f t="shared" si="46"/>
        <v>13.015173265992107</v>
      </c>
      <c r="AJ172" s="10">
        <f t="shared" si="47"/>
        <v>1.5975773601501748</v>
      </c>
      <c r="AK172" s="12">
        <f t="shared" si="56"/>
        <v>1.4506702459686747</v>
      </c>
      <c r="AL172" s="12">
        <f t="shared" si="57"/>
        <v>0.6893365344598056</v>
      </c>
      <c r="AM172" s="12">
        <f t="shared" si="48"/>
        <v>10.674099371139768</v>
      </c>
      <c r="AN172" s="12">
        <f t="shared" si="58"/>
        <v>1463.0009430594084</v>
      </c>
      <c r="AO172" s="10">
        <f t="shared" si="49"/>
        <v>0.012455411454244676</v>
      </c>
      <c r="AQ172" s="10"/>
      <c r="AR172" s="11"/>
      <c r="AS172" s="11"/>
      <c r="AT172" s="10"/>
      <c r="AU172" s="10"/>
      <c r="AV172" s="10"/>
      <c r="AW172" s="10"/>
      <c r="AX172" s="10"/>
      <c r="AY172" s="10"/>
      <c r="AZ172" s="10"/>
      <c r="BA172" s="10"/>
      <c r="BB172" s="10"/>
      <c r="BC172" s="13"/>
      <c r="BD172" s="13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</row>
    <row r="173" spans="1:80" ht="12.75">
      <c r="A173" s="1">
        <v>171</v>
      </c>
      <c r="B173" s="9" t="s">
        <v>375</v>
      </c>
      <c r="C173" s="1" t="s">
        <v>376</v>
      </c>
      <c r="D173" s="10">
        <v>913</v>
      </c>
      <c r="E173" s="11">
        <v>38.92203068</v>
      </c>
      <c r="F173" s="11">
        <v>-81.0976124</v>
      </c>
      <c r="G173" s="10">
        <v>286.834932</v>
      </c>
      <c r="H173" s="10">
        <v>556.4303228767</v>
      </c>
      <c r="I173" s="10">
        <v>2161.1</v>
      </c>
      <c r="J173" s="10">
        <v>163.940120697021</v>
      </c>
      <c r="K173" s="10">
        <v>91.28249528631</v>
      </c>
      <c r="L173" s="10">
        <v>57.4416970285</v>
      </c>
      <c r="M173" s="10">
        <v>10.150715963527222</v>
      </c>
      <c r="N173" s="12">
        <v>1357.070966643</v>
      </c>
      <c r="O173" s="10">
        <v>1740.480633921</v>
      </c>
      <c r="P173" s="13">
        <v>38.87323</v>
      </c>
      <c r="Q173" s="13">
        <v>-80.7334518</v>
      </c>
      <c r="R173" s="10">
        <v>2.6793441860000002</v>
      </c>
      <c r="S173" s="10">
        <v>49.93142428</v>
      </c>
      <c r="T173" s="10">
        <v>17.1223731338</v>
      </c>
      <c r="U173" s="10">
        <v>36.52324501346</v>
      </c>
      <c r="V173" s="10">
        <v>89.51</v>
      </c>
      <c r="W173" s="10">
        <v>3.91</v>
      </c>
      <c r="X173" s="10">
        <v>0.07</v>
      </c>
      <c r="Y173" s="10">
        <v>4.68</v>
      </c>
      <c r="Z173" s="10">
        <v>0.01</v>
      </c>
      <c r="AA173" s="10">
        <v>0.29</v>
      </c>
      <c r="AB173" s="10">
        <v>1.62</v>
      </c>
      <c r="AC173" s="10">
        <v>2.18</v>
      </c>
      <c r="AD173" s="10">
        <f t="shared" si="41"/>
        <v>15.894377207327462</v>
      </c>
      <c r="AE173" s="10">
        <f t="shared" si="42"/>
        <v>3.6139633707710686</v>
      </c>
      <c r="AF173" s="10">
        <f t="shared" si="43"/>
        <v>0.5944106338687637</v>
      </c>
      <c r="AG173" s="10">
        <f t="shared" si="44"/>
        <v>2.836961246055289</v>
      </c>
      <c r="AH173" s="10">
        <f t="shared" si="59"/>
        <v>7680.905004039334</v>
      </c>
      <c r="AI173" s="10">
        <f t="shared" si="46"/>
        <v>7.534298507268285</v>
      </c>
      <c r="AJ173" s="10">
        <f t="shared" si="47"/>
        <v>1.5891329819350515</v>
      </c>
      <c r="AK173" s="12">
        <f t="shared" si="56"/>
        <v>1.4863866009233297</v>
      </c>
      <c r="AL173" s="12">
        <f t="shared" si="57"/>
        <v>0.672772480173603</v>
      </c>
      <c r="AM173" s="12">
        <f t="shared" si="48"/>
        <v>28.650959160644515</v>
      </c>
      <c r="AN173" s="12">
        <f t="shared" si="58"/>
        <v>3212.230083255408</v>
      </c>
      <c r="AO173" s="10">
        <f t="shared" si="49"/>
        <v>0.018242564335906136</v>
      </c>
      <c r="AQ173" s="10"/>
      <c r="AR173" s="11"/>
      <c r="AS173" s="11"/>
      <c r="AT173" s="15"/>
      <c r="AU173" s="15"/>
      <c r="AV173" s="15"/>
      <c r="AW173" s="15"/>
      <c r="AX173" s="10"/>
      <c r="AY173" s="10"/>
      <c r="AZ173" s="10"/>
      <c r="BA173" s="10"/>
      <c r="BB173" s="10"/>
      <c r="BC173" s="13"/>
      <c r="BD173" s="13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</row>
    <row r="174" spans="1:80" ht="12.75">
      <c r="A174" s="1">
        <v>172</v>
      </c>
      <c r="B174" s="9" t="s">
        <v>377</v>
      </c>
      <c r="C174" s="1" t="s">
        <v>378</v>
      </c>
      <c r="D174" s="10">
        <v>205</v>
      </c>
      <c r="E174" s="11">
        <v>38.84425369</v>
      </c>
      <c r="F174" s="11">
        <v>-81.2226168</v>
      </c>
      <c r="G174" s="10">
        <v>86.252465439</v>
      </c>
      <c r="H174" s="10">
        <v>615.324109611</v>
      </c>
      <c r="I174" s="10">
        <v>922.4</v>
      </c>
      <c r="J174" s="10">
        <v>134.55723953247</v>
      </c>
      <c r="K174" s="10">
        <v>33.42206223894</v>
      </c>
      <c r="L174" s="10">
        <v>20.01691062859</v>
      </c>
      <c r="M174" s="10">
        <v>7.705237925971888</v>
      </c>
      <c r="N174" s="12">
        <v>314.4744904859</v>
      </c>
      <c r="O174" s="10">
        <v>1120.547467429</v>
      </c>
      <c r="P174" s="13">
        <v>38.7350464</v>
      </c>
      <c r="Q174" s="13">
        <v>-81.1388245</v>
      </c>
      <c r="R174" s="10">
        <v>2.5922391300000003</v>
      </c>
      <c r="S174" s="10">
        <v>48.48376859</v>
      </c>
      <c r="T174" s="10">
        <v>17.266793102599998</v>
      </c>
      <c r="U174" s="10">
        <v>30.05627725854</v>
      </c>
      <c r="V174" s="10">
        <v>89.98</v>
      </c>
      <c r="W174" s="10">
        <v>4.97</v>
      </c>
      <c r="X174" s="10">
        <v>0</v>
      </c>
      <c r="Y174" s="10">
        <v>4.59</v>
      </c>
      <c r="Z174" s="10">
        <v>0</v>
      </c>
      <c r="AA174" s="10">
        <v>0.06</v>
      </c>
      <c r="AB174" s="10">
        <v>0.48</v>
      </c>
      <c r="AC174" s="10">
        <v>2.14</v>
      </c>
      <c r="AD174" s="10">
        <f t="shared" si="41"/>
        <v>10.241340624621667</v>
      </c>
      <c r="AE174" s="10">
        <f t="shared" si="42"/>
        <v>1.9545205420144356</v>
      </c>
      <c r="AF174" s="10">
        <f t="shared" si="43"/>
        <v>0.8082734694530603</v>
      </c>
      <c r="AG174" s="10">
        <f t="shared" si="44"/>
        <v>1.534298625481332</v>
      </c>
      <c r="AH174" s="10">
        <f t="shared" si="59"/>
        <v>1094.443667980021</v>
      </c>
      <c r="AI174" s="10">
        <f t="shared" si="46"/>
        <v>10.694187062424845</v>
      </c>
      <c r="AJ174" s="10">
        <f t="shared" si="47"/>
        <v>1.6696913354453171</v>
      </c>
      <c r="AK174" s="12">
        <f t="shared" si="56"/>
        <v>1.5340219048092683</v>
      </c>
      <c r="AL174" s="12">
        <f t="shared" si="57"/>
        <v>0.6518811738378236</v>
      </c>
      <c r="AM174" s="12">
        <f t="shared" si="48"/>
        <v>12.040380641625157</v>
      </c>
      <c r="AN174" s="12">
        <f t="shared" si="58"/>
        <v>1414.981804996069</v>
      </c>
      <c r="AO174" s="10">
        <f t="shared" si="49"/>
        <v>0.012522242840188791</v>
      </c>
      <c r="AQ174" s="10"/>
      <c r="AR174" s="11"/>
      <c r="AS174" s="11"/>
      <c r="AT174" s="10"/>
      <c r="AU174" s="10"/>
      <c r="AV174" s="10"/>
      <c r="AW174" s="10"/>
      <c r="AX174" s="10"/>
      <c r="AY174" s="10"/>
      <c r="AZ174" s="10"/>
      <c r="BA174" s="10"/>
      <c r="BB174" s="10"/>
      <c r="BC174" s="13"/>
      <c r="BD174" s="13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</row>
    <row r="175" spans="1:80" ht="12.75">
      <c r="A175" s="1">
        <v>173</v>
      </c>
      <c r="B175" s="9" t="s">
        <v>379</v>
      </c>
      <c r="C175" s="1" t="s">
        <v>380</v>
      </c>
      <c r="D175" s="10">
        <v>2.82</v>
      </c>
      <c r="E175" s="11">
        <v>38.80314324</v>
      </c>
      <c r="F175" s="11">
        <v>-81.3659535</v>
      </c>
      <c r="G175" s="10">
        <v>7.82</v>
      </c>
      <c r="H175" s="10">
        <v>503.25</v>
      </c>
      <c r="I175" s="10">
        <v>469.1</v>
      </c>
      <c r="J175" s="10">
        <v>21.97</v>
      </c>
      <c r="K175" s="10">
        <v>3.23</v>
      </c>
      <c r="L175" s="10">
        <v>2.837969905243</v>
      </c>
      <c r="M175" s="10">
        <v>70.40069116769037</v>
      </c>
      <c r="N175" s="12">
        <v>4.156629335499</v>
      </c>
      <c r="O175" s="10">
        <v>967.87</v>
      </c>
      <c r="P175" s="13">
        <v>38.798985</v>
      </c>
      <c r="Q175" s="13">
        <v>-81.389603</v>
      </c>
      <c r="R175" s="10">
        <v>2.58</v>
      </c>
      <c r="S175" s="10">
        <v>47.22</v>
      </c>
      <c r="T175" s="10">
        <v>22.83</v>
      </c>
      <c r="U175" s="10">
        <v>30.06189786123</v>
      </c>
      <c r="V175" s="10">
        <v>73.47</v>
      </c>
      <c r="W175" s="10">
        <v>10.1</v>
      </c>
      <c r="X175" s="10">
        <v>0</v>
      </c>
      <c r="Y175" s="10">
        <v>13.16</v>
      </c>
      <c r="Z175" s="10">
        <v>0</v>
      </c>
      <c r="AA175" s="10">
        <v>0.11</v>
      </c>
      <c r="AB175" s="10">
        <v>3.19</v>
      </c>
      <c r="AC175" s="10">
        <v>4.82</v>
      </c>
      <c r="AD175" s="10">
        <f t="shared" si="41"/>
        <v>0.9936680423531619</v>
      </c>
      <c r="AE175" s="10">
        <f t="shared" si="42"/>
        <v>2.856054320235802</v>
      </c>
      <c r="AF175" s="10">
        <f t="shared" si="43"/>
        <v>0.6686444003432419</v>
      </c>
      <c r="AG175" s="10">
        <f t="shared" si="44"/>
        <v>2.242002641385105</v>
      </c>
      <c r="AH175" s="10">
        <f t="shared" si="59"/>
        <v>11.637944234275485</v>
      </c>
      <c r="AI175" s="10">
        <f t="shared" si="46"/>
        <v>59.987212276214834</v>
      </c>
      <c r="AJ175" s="10">
        <f t="shared" si="47"/>
        <v>1.1381375095037989</v>
      </c>
      <c r="AK175" s="12">
        <f t="shared" si="56"/>
        <v>1.4739820338648937</v>
      </c>
      <c r="AL175" s="12">
        <f t="shared" si="57"/>
        <v>0.6784343207887843</v>
      </c>
      <c r="AM175" s="12">
        <f t="shared" si="48"/>
        <v>0.38495863070396885</v>
      </c>
      <c r="AN175" s="12">
        <f t="shared" si="58"/>
        <v>691.4449720860216</v>
      </c>
      <c r="AO175" s="10">
        <f t="shared" si="49"/>
        <v>0.13989208379074092</v>
      </c>
      <c r="AQ175" s="10"/>
      <c r="AR175" s="11"/>
      <c r="AS175" s="11"/>
      <c r="AT175" s="10"/>
      <c r="AU175" s="10"/>
      <c r="AV175" s="10"/>
      <c r="AW175" s="10"/>
      <c r="AX175" s="10"/>
      <c r="AY175" s="10"/>
      <c r="AZ175" s="10"/>
      <c r="BA175" s="10"/>
      <c r="BB175" s="10"/>
      <c r="BC175" s="13"/>
      <c r="BD175" s="13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</row>
    <row r="176" spans="1:80" ht="12.75">
      <c r="A176" s="1">
        <v>174</v>
      </c>
      <c r="B176" s="9" t="s">
        <v>381</v>
      </c>
      <c r="C176" s="1" t="s">
        <v>382</v>
      </c>
      <c r="D176" s="10">
        <v>79.4</v>
      </c>
      <c r="E176" s="11">
        <v>38.9611934</v>
      </c>
      <c r="F176" s="11">
        <v>-81.3901201</v>
      </c>
      <c r="G176" s="10">
        <v>54.1152208125</v>
      </c>
      <c r="H176" s="10">
        <v>463.5725166783</v>
      </c>
      <c r="I176" s="10">
        <v>583</v>
      </c>
      <c r="J176" s="10">
        <v>80.1205434799194</v>
      </c>
      <c r="K176" s="10">
        <v>22.75535219787</v>
      </c>
      <c r="L176" s="10">
        <v>16.41162615491</v>
      </c>
      <c r="M176" s="10">
        <v>11.297967694124152</v>
      </c>
      <c r="N176" s="12">
        <v>115.7362099738</v>
      </c>
      <c r="O176" s="10">
        <v>930.1365716854</v>
      </c>
      <c r="P176" s="13">
        <v>38.8589058</v>
      </c>
      <c r="Q176" s="13">
        <v>-81.4390259</v>
      </c>
      <c r="R176" s="10">
        <v>2.58847619</v>
      </c>
      <c r="S176" s="10">
        <v>46.70820999</v>
      </c>
      <c r="T176" s="10">
        <v>21.3633584906</v>
      </c>
      <c r="U176" s="10">
        <v>30.05791101519</v>
      </c>
      <c r="V176" s="10">
        <v>78.6</v>
      </c>
      <c r="W176" s="10">
        <v>15.14</v>
      </c>
      <c r="X176" s="10">
        <v>0.04</v>
      </c>
      <c r="Y176" s="10">
        <v>5.29</v>
      </c>
      <c r="Z176" s="10">
        <v>0</v>
      </c>
      <c r="AA176" s="10">
        <v>0.03</v>
      </c>
      <c r="AB176" s="10">
        <v>0.98</v>
      </c>
      <c r="AC176" s="10">
        <v>2.77</v>
      </c>
      <c r="AD176" s="10">
        <f t="shared" si="41"/>
        <v>4.838033675063045</v>
      </c>
      <c r="AE176" s="10">
        <f t="shared" si="42"/>
        <v>3.3922099880166994</v>
      </c>
      <c r="AF176" s="10">
        <f t="shared" si="43"/>
        <v>0.6135318022877891</v>
      </c>
      <c r="AG176" s="10">
        <f t="shared" si="44"/>
        <v>2.662884840593109</v>
      </c>
      <c r="AH176" s="10">
        <f t="shared" si="59"/>
        <v>427.3410873589113</v>
      </c>
      <c r="AI176" s="10">
        <f t="shared" si="46"/>
        <v>10.77330908470272</v>
      </c>
      <c r="AJ176" s="10">
        <f t="shared" si="47"/>
        <v>1.3865385418289031</v>
      </c>
      <c r="AK176" s="12">
        <f t="shared" si="56"/>
        <v>1.4576348863198991</v>
      </c>
      <c r="AL176" s="12">
        <f t="shared" si="57"/>
        <v>0.6860428557145108</v>
      </c>
      <c r="AM176" s="12">
        <f t="shared" si="48"/>
        <v>6.769917829725669</v>
      </c>
      <c r="AN176" s="12">
        <f t="shared" si="58"/>
        <v>849.8011387245012</v>
      </c>
      <c r="AO176" s="10">
        <f t="shared" si="49"/>
        <v>0.024371521795724722</v>
      </c>
      <c r="AQ176" s="10"/>
      <c r="AR176" s="11"/>
      <c r="AS176" s="11"/>
      <c r="AT176" s="10"/>
      <c r="AU176" s="10"/>
      <c r="AV176" s="10"/>
      <c r="AW176" s="10"/>
      <c r="AX176" s="10"/>
      <c r="AY176" s="10"/>
      <c r="AZ176" s="10"/>
      <c r="BA176" s="10"/>
      <c r="BB176" s="10"/>
      <c r="BC176" s="13"/>
      <c r="BD176" s="13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</row>
    <row r="177" spans="1:80" ht="12.75">
      <c r="A177" s="1">
        <v>175</v>
      </c>
      <c r="B177" s="9" t="s">
        <v>383</v>
      </c>
      <c r="C177" s="1" t="s">
        <v>384</v>
      </c>
      <c r="D177" s="10">
        <v>1516</v>
      </c>
      <c r="E177" s="11">
        <v>39.0589686</v>
      </c>
      <c r="F177" s="11">
        <v>-81.38956408</v>
      </c>
      <c r="G177" s="10">
        <v>321.5671515</v>
      </c>
      <c r="H177" s="10">
        <v>543.0158745702</v>
      </c>
      <c r="I177" s="10">
        <v>2223</v>
      </c>
      <c r="J177" s="10">
        <v>178.166627883911</v>
      </c>
      <c r="K177" s="10">
        <v>143.8037751701</v>
      </c>
      <c r="L177" s="10">
        <v>74.41882356364</v>
      </c>
      <c r="M177" s="10">
        <v>4.871577591423752</v>
      </c>
      <c r="N177" s="12">
        <v>2277.859538466</v>
      </c>
      <c r="O177" s="10">
        <v>1702.794729158</v>
      </c>
      <c r="P177" s="13">
        <v>38.864563</v>
      </c>
      <c r="Q177" s="13">
        <v>-80.9457321</v>
      </c>
      <c r="R177" s="10">
        <v>2.678239631</v>
      </c>
      <c r="S177" s="10">
        <v>49.02579734</v>
      </c>
      <c r="T177" s="10">
        <v>18.5945752508</v>
      </c>
      <c r="U177" s="10">
        <v>33.44075222323</v>
      </c>
      <c r="V177" s="10">
        <v>88.16</v>
      </c>
      <c r="W177" s="10">
        <v>5.5</v>
      </c>
      <c r="X177" s="10">
        <v>0.05</v>
      </c>
      <c r="Y177" s="10">
        <v>4.83</v>
      </c>
      <c r="Z177" s="10">
        <v>0</v>
      </c>
      <c r="AA177" s="10">
        <v>0.3</v>
      </c>
      <c r="AB177" s="10">
        <v>1.24</v>
      </c>
      <c r="AC177" s="10">
        <v>2.27</v>
      </c>
      <c r="AD177" s="10">
        <f t="shared" si="41"/>
        <v>20.371190075365508</v>
      </c>
      <c r="AE177" s="10">
        <f t="shared" si="42"/>
        <v>3.653140699601702</v>
      </c>
      <c r="AF177" s="10">
        <f t="shared" si="43"/>
        <v>0.5912147272398216</v>
      </c>
      <c r="AG177" s="10">
        <f t="shared" si="44"/>
        <v>2.8677154491873362</v>
      </c>
      <c r="AH177" s="10">
        <f t="shared" si="59"/>
        <v>11095.994783039392</v>
      </c>
      <c r="AI177" s="10">
        <f t="shared" si="46"/>
        <v>6.913019534583898</v>
      </c>
      <c r="AJ177" s="10">
        <f t="shared" si="47"/>
        <v>1.9323575445549037</v>
      </c>
      <c r="AK177" s="12">
        <f t="shared" si="56"/>
        <v>1.5025458697005276</v>
      </c>
      <c r="AL177" s="12">
        <f t="shared" si="57"/>
        <v>0.6655370861984466</v>
      </c>
      <c r="AM177" s="12">
        <f t="shared" si="48"/>
        <v>65.15315865296067</v>
      </c>
      <c r="AN177" s="12">
        <f t="shared" si="58"/>
        <v>3340.1594683442727</v>
      </c>
      <c r="AO177" s="10">
        <f t="shared" si="49"/>
        <v>0.008971335497842733</v>
      </c>
      <c r="AQ177" s="10"/>
      <c r="AR177" s="11"/>
      <c r="AS177" s="11"/>
      <c r="AT177" s="10"/>
      <c r="AU177" s="10"/>
      <c r="AV177" s="10"/>
      <c r="AW177" s="10"/>
      <c r="AX177" s="10"/>
      <c r="AY177" s="10"/>
      <c r="AZ177" s="10"/>
      <c r="BA177" s="10"/>
      <c r="BB177" s="10"/>
      <c r="BC177" s="13"/>
      <c r="BD177" s="13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</row>
    <row r="178" spans="1:80" ht="12.75">
      <c r="A178" s="1">
        <v>176</v>
      </c>
      <c r="B178" s="9" t="s">
        <v>385</v>
      </c>
      <c r="C178" s="1" t="s">
        <v>386</v>
      </c>
      <c r="D178" s="10">
        <v>210</v>
      </c>
      <c r="E178" s="11">
        <v>39.0778583</v>
      </c>
      <c r="F178" s="11">
        <v>-81.1901145</v>
      </c>
      <c r="G178" s="10">
        <v>87.91</v>
      </c>
      <c r="H178" s="10">
        <v>495.07</v>
      </c>
      <c r="I178" s="10">
        <v>774.3</v>
      </c>
      <c r="J178" s="10">
        <v>24.33</v>
      </c>
      <c r="K178" s="10">
        <v>45.03</v>
      </c>
      <c r="L178" s="10">
        <v>28.36032699078</v>
      </c>
      <c r="M178" s="10">
        <v>6.006358198094366</v>
      </c>
      <c r="N178" s="12">
        <v>326.7902072329</v>
      </c>
      <c r="O178" s="10">
        <v>1023.71</v>
      </c>
      <c r="P178" s="13">
        <v>39.121628</v>
      </c>
      <c r="Q178" s="13">
        <v>-80.962433</v>
      </c>
      <c r="R178" s="10">
        <v>2.56</v>
      </c>
      <c r="S178" s="10">
        <v>47.22</v>
      </c>
      <c r="T178" s="10">
        <v>21.18</v>
      </c>
      <c r="U178" s="10">
        <v>30.28197369278</v>
      </c>
      <c r="V178" s="10">
        <v>86.1</v>
      </c>
      <c r="W178" s="10">
        <v>6.88</v>
      </c>
      <c r="X178" s="10">
        <v>0</v>
      </c>
      <c r="Y178" s="10">
        <v>4.95</v>
      </c>
      <c r="Z178" s="10">
        <v>0</v>
      </c>
      <c r="AA178" s="10">
        <v>0.13</v>
      </c>
      <c r="AB178" s="10">
        <v>2.02</v>
      </c>
      <c r="AC178" s="10">
        <v>2.31</v>
      </c>
      <c r="AD178" s="10">
        <f t="shared" si="41"/>
        <v>7.404710110298497</v>
      </c>
      <c r="AE178" s="10">
        <f t="shared" si="42"/>
        <v>3.8300387953522117</v>
      </c>
      <c r="AF178" s="10">
        <f t="shared" si="43"/>
        <v>0.5774001029155162</v>
      </c>
      <c r="AG178" s="10">
        <f t="shared" si="44"/>
        <v>3.0065804543514862</v>
      </c>
      <c r="AH178" s="10">
        <f t="shared" si="59"/>
        <v>1128.9972707246122</v>
      </c>
      <c r="AI178" s="10">
        <f t="shared" si="46"/>
        <v>8.807871686952565</v>
      </c>
      <c r="AJ178" s="10">
        <f t="shared" si="47"/>
        <v>1.5877814107940063</v>
      </c>
      <c r="AK178" s="12">
        <f t="shared" si="56"/>
        <v>1.5561438439661905</v>
      </c>
      <c r="AL178" s="12">
        <f t="shared" si="57"/>
        <v>0.6426141155764046</v>
      </c>
      <c r="AM178" s="12">
        <f t="shared" si="48"/>
        <v>18.373687801780534</v>
      </c>
      <c r="AN178" s="12">
        <f t="shared" si="58"/>
        <v>1204.9221783830212</v>
      </c>
      <c r="AO178" s="10">
        <f t="shared" si="49"/>
        <v>0.012132341281221577</v>
      </c>
      <c r="AQ178" s="10"/>
      <c r="AR178" s="11"/>
      <c r="AS178" s="11"/>
      <c r="AT178" s="10"/>
      <c r="AU178" s="10"/>
      <c r="AV178" s="10"/>
      <c r="AW178" s="10"/>
      <c r="AX178" s="10"/>
      <c r="AY178" s="10"/>
      <c r="AZ178" s="10"/>
      <c r="BA178" s="10"/>
      <c r="BB178" s="10"/>
      <c r="BC178" s="13"/>
      <c r="BD178" s="13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</row>
    <row r="179" spans="1:80" ht="12.75">
      <c r="A179" s="1">
        <v>177</v>
      </c>
      <c r="B179" s="9" t="s">
        <v>387</v>
      </c>
      <c r="C179" s="1" t="s">
        <v>388</v>
      </c>
      <c r="D179" s="10">
        <v>3.52</v>
      </c>
      <c r="E179" s="11">
        <v>39.08341275</v>
      </c>
      <c r="F179" s="11">
        <v>-81.26094969</v>
      </c>
      <c r="G179" s="10">
        <v>9.82</v>
      </c>
      <c r="H179" s="10">
        <v>529.93</v>
      </c>
      <c r="I179" s="10">
        <v>489.4</v>
      </c>
      <c r="J179" s="10">
        <v>136.12</v>
      </c>
      <c r="K179" s="10">
        <v>2.81</v>
      </c>
      <c r="L179" s="10">
        <v>2.482868827881</v>
      </c>
      <c r="M179" s="10">
        <v>80.73144081463973</v>
      </c>
      <c r="N179" s="12">
        <v>4.779640907388</v>
      </c>
      <c r="O179" s="10">
        <v>918.66</v>
      </c>
      <c r="P179" s="13">
        <v>39.073326</v>
      </c>
      <c r="Q179" s="13">
        <v>-81.269646</v>
      </c>
      <c r="R179" s="10">
        <v>2.56</v>
      </c>
      <c r="S179" s="10">
        <v>46.58</v>
      </c>
      <c r="T179" s="10">
        <v>22.35</v>
      </c>
      <c r="U179" s="10">
        <v>26.86537858605</v>
      </c>
      <c r="V179" s="10">
        <v>91.67</v>
      </c>
      <c r="W179" s="10">
        <v>2.43</v>
      </c>
      <c r="X179" s="10">
        <v>0</v>
      </c>
      <c r="Y179" s="10">
        <v>4.49</v>
      </c>
      <c r="Z179" s="10">
        <v>0</v>
      </c>
      <c r="AA179" s="10">
        <v>0</v>
      </c>
      <c r="AB179" s="10">
        <v>1.48</v>
      </c>
      <c r="AC179" s="10">
        <v>2</v>
      </c>
      <c r="AD179" s="10">
        <f t="shared" si="41"/>
        <v>1.4177148468226322</v>
      </c>
      <c r="AE179" s="10">
        <f t="shared" si="42"/>
        <v>1.751317504677037</v>
      </c>
      <c r="AF179" s="10">
        <f t="shared" si="43"/>
        <v>0.8538783441288593</v>
      </c>
      <c r="AG179" s="10">
        <f t="shared" si="44"/>
        <v>1.3747842411714741</v>
      </c>
      <c r="AH179" s="10">
        <f t="shared" si="59"/>
        <v>16.327804214762498</v>
      </c>
      <c r="AI179" s="10">
        <f t="shared" si="46"/>
        <v>49.83706720977597</v>
      </c>
      <c r="AJ179" s="10">
        <f t="shared" si="47"/>
        <v>1.1317553180601125</v>
      </c>
      <c r="AK179" s="12">
        <f t="shared" si="56"/>
        <v>1.3578525305079545</v>
      </c>
      <c r="AL179" s="12">
        <f t="shared" si="57"/>
        <v>0.7364569992191371</v>
      </c>
      <c r="AM179" s="12">
        <f t="shared" si="48"/>
        <v>0.3127411063589631</v>
      </c>
      <c r="AN179" s="12">
        <f t="shared" si="58"/>
        <v>664.5330284305929</v>
      </c>
      <c r="AO179" s="10">
        <f t="shared" si="49"/>
        <v>0.15234359408721856</v>
      </c>
      <c r="AQ179" s="10"/>
      <c r="AR179" s="11"/>
      <c r="AS179" s="11"/>
      <c r="AT179" s="10"/>
      <c r="AU179" s="10"/>
      <c r="AV179" s="10"/>
      <c r="AW179" s="10"/>
      <c r="AX179" s="10"/>
      <c r="AY179" s="10"/>
      <c r="AZ179" s="10"/>
      <c r="BA179" s="10"/>
      <c r="BB179" s="10"/>
      <c r="BC179" s="13"/>
      <c r="BD179" s="13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</row>
    <row r="180" spans="1:80" ht="12.75">
      <c r="A180" s="1">
        <v>178</v>
      </c>
      <c r="B180" s="9" t="s">
        <v>389</v>
      </c>
      <c r="C180" s="1" t="s">
        <v>390</v>
      </c>
      <c r="D180" s="10">
        <v>453</v>
      </c>
      <c r="E180" s="11">
        <v>39.11868976</v>
      </c>
      <c r="F180" s="11">
        <v>-81.2773386</v>
      </c>
      <c r="G180" s="10">
        <v>129.523425624</v>
      </c>
      <c r="H180" s="10">
        <v>478.4513573094</v>
      </c>
      <c r="I180" s="10">
        <v>812.8</v>
      </c>
      <c r="J180" s="10">
        <v>28.3125755786895</v>
      </c>
      <c r="K180" s="10">
        <v>53.83188192508</v>
      </c>
      <c r="L180" s="10">
        <v>33.8311156951</v>
      </c>
      <c r="M180" s="10">
        <v>3.618035679154566</v>
      </c>
      <c r="N180" s="12">
        <v>704.3397937724</v>
      </c>
      <c r="O180" s="10">
        <v>1013.792842753</v>
      </c>
      <c r="P180" s="13">
        <v>39.1727486</v>
      </c>
      <c r="Q180" s="13">
        <v>-81.0256805</v>
      </c>
      <c r="R180" s="10">
        <v>2.555896552</v>
      </c>
      <c r="S180" s="10">
        <v>46.82785277</v>
      </c>
      <c r="T180" s="10">
        <v>21.287517242</v>
      </c>
      <c r="U180" s="10">
        <v>30.08534223511</v>
      </c>
      <c r="V180" s="10">
        <v>86.17</v>
      </c>
      <c r="W180" s="10">
        <v>6.96</v>
      </c>
      <c r="X180" s="10">
        <v>0.02</v>
      </c>
      <c r="Y180" s="10">
        <v>5.43</v>
      </c>
      <c r="Z180" s="10">
        <v>0</v>
      </c>
      <c r="AA180" s="10">
        <v>0.13</v>
      </c>
      <c r="AB180" s="10">
        <v>1.37</v>
      </c>
      <c r="AC180" s="10">
        <v>2.51</v>
      </c>
      <c r="AD180" s="10">
        <f t="shared" si="41"/>
        <v>13.390040224585652</v>
      </c>
      <c r="AE180" s="10">
        <f t="shared" si="42"/>
        <v>2.526588055574485</v>
      </c>
      <c r="AF180" s="10">
        <f t="shared" si="43"/>
        <v>0.710904435890929</v>
      </c>
      <c r="AG180" s="10">
        <f t="shared" si="44"/>
        <v>1.9833716236259706</v>
      </c>
      <c r="AH180" s="10">
        <f t="shared" si="59"/>
        <v>2443.106435549906</v>
      </c>
      <c r="AI180" s="10">
        <f t="shared" si="46"/>
        <v>6.275312717249446</v>
      </c>
      <c r="AJ180" s="10">
        <f t="shared" si="47"/>
        <v>1.5911944025208973</v>
      </c>
      <c r="AK180" s="12">
        <f t="shared" si="56"/>
        <v>1.5548339818375274</v>
      </c>
      <c r="AL180" s="12">
        <f t="shared" si="57"/>
        <v>0.6431554826311322</v>
      </c>
      <c r="AM180" s="12">
        <f t="shared" si="48"/>
        <v>28.30108854057318</v>
      </c>
      <c r="AN180" s="12">
        <f t="shared" si="58"/>
        <v>1263.7690604375423</v>
      </c>
      <c r="AO180" s="10">
        <f t="shared" si="49"/>
        <v>0.007561971815694718</v>
      </c>
      <c r="AQ180" s="10"/>
      <c r="AR180" s="11"/>
      <c r="AS180" s="11"/>
      <c r="AT180" s="10"/>
      <c r="AU180" s="10"/>
      <c r="AV180" s="10"/>
      <c r="AW180" s="10"/>
      <c r="AX180" s="10"/>
      <c r="AY180" s="10"/>
      <c r="AZ180" s="10"/>
      <c r="BA180" s="10"/>
      <c r="BB180" s="10"/>
      <c r="BC180" s="13"/>
      <c r="BD180" s="13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</row>
    <row r="181" spans="1:80" ht="12.75">
      <c r="A181" s="1">
        <v>179</v>
      </c>
      <c r="B181" s="9" t="s">
        <v>391</v>
      </c>
      <c r="C181" s="1" t="s">
        <v>392</v>
      </c>
      <c r="D181" s="10">
        <v>25.3</v>
      </c>
      <c r="E181" s="11">
        <v>39.2131326</v>
      </c>
      <c r="F181" s="11">
        <v>-81.2309474</v>
      </c>
      <c r="G181" s="10">
        <v>29.6</v>
      </c>
      <c r="H181" s="10">
        <v>505.15</v>
      </c>
      <c r="I181" s="10">
        <v>561.7</v>
      </c>
      <c r="J181" s="10">
        <v>43.66</v>
      </c>
      <c r="K181" s="10">
        <v>12.07</v>
      </c>
      <c r="L181" s="10">
        <v>9.199877804076</v>
      </c>
      <c r="M181" s="10">
        <v>18.83675214662223</v>
      </c>
      <c r="N181" s="12">
        <v>35.58551823791</v>
      </c>
      <c r="O181" s="10">
        <v>985.89</v>
      </c>
      <c r="P181" s="13">
        <v>39.271153</v>
      </c>
      <c r="Q181" s="13">
        <v>-81.199753</v>
      </c>
      <c r="R181" s="10">
        <v>2.55</v>
      </c>
      <c r="S181" s="10">
        <v>45.78</v>
      </c>
      <c r="T181" s="10">
        <v>21.73</v>
      </c>
      <c r="U181" s="10">
        <v>30.0591359661</v>
      </c>
      <c r="V181" s="10">
        <v>89.54</v>
      </c>
      <c r="W181" s="10">
        <v>4.04</v>
      </c>
      <c r="X181" s="10">
        <v>0</v>
      </c>
      <c r="Y181" s="10">
        <v>5.93</v>
      </c>
      <c r="Z181" s="10">
        <v>0</v>
      </c>
      <c r="AA181" s="10">
        <v>0.08</v>
      </c>
      <c r="AB181" s="10">
        <v>0.49</v>
      </c>
      <c r="AC181" s="10">
        <v>2.56</v>
      </c>
      <c r="AD181" s="10">
        <f t="shared" si="41"/>
        <v>2.750036526440694</v>
      </c>
      <c r="AE181" s="10">
        <f t="shared" si="42"/>
        <v>3.3453656762818276</v>
      </c>
      <c r="AF181" s="10">
        <f t="shared" si="43"/>
        <v>0.6178124347633613</v>
      </c>
      <c r="AG181" s="10">
        <f t="shared" si="44"/>
        <v>2.6261120558812348</v>
      </c>
      <c r="AH181" s="10">
        <f t="shared" si="59"/>
        <v>131.94621490295202</v>
      </c>
      <c r="AI181" s="10">
        <f t="shared" si="46"/>
        <v>18.97635135135135</v>
      </c>
      <c r="AJ181" s="10">
        <f t="shared" si="47"/>
        <v>1.3119739475944339</v>
      </c>
      <c r="AK181" s="12">
        <f t="shared" si="56"/>
        <v>1.4065422228422926</v>
      </c>
      <c r="AL181" s="12">
        <f t="shared" si="57"/>
        <v>0.7109633708536912</v>
      </c>
      <c r="AM181" s="12">
        <f t="shared" si="48"/>
        <v>2.78102093655414</v>
      </c>
      <c r="AN181" s="12">
        <f t="shared" si="58"/>
        <v>790.0547665705158</v>
      </c>
      <c r="AO181" s="10">
        <f t="shared" si="49"/>
        <v>0.037289423233934936</v>
      </c>
      <c r="AQ181" s="10"/>
      <c r="AR181" s="11"/>
      <c r="AS181" s="11"/>
      <c r="AT181" s="10"/>
      <c r="AU181" s="10"/>
      <c r="AV181" s="10"/>
      <c r="AW181" s="10"/>
      <c r="AX181" s="10"/>
      <c r="AY181" s="10"/>
      <c r="AZ181" s="10"/>
      <c r="BA181" s="10"/>
      <c r="BB181" s="10"/>
      <c r="BC181" s="13"/>
      <c r="BD181" s="13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</row>
    <row r="182" spans="1:80" ht="12.75">
      <c r="A182" s="1">
        <v>180</v>
      </c>
      <c r="B182" s="9" t="s">
        <v>393</v>
      </c>
      <c r="C182" s="1" t="s">
        <v>394</v>
      </c>
      <c r="D182" s="10">
        <v>156</v>
      </c>
      <c r="E182" s="11">
        <v>39.06368935</v>
      </c>
      <c r="F182" s="11">
        <v>-81.8818024</v>
      </c>
      <c r="G182" s="10">
        <v>85.68</v>
      </c>
      <c r="H182" s="10">
        <v>308.11</v>
      </c>
      <c r="I182" s="10">
        <v>439.3</v>
      </c>
      <c r="J182" s="10">
        <v>122.18</v>
      </c>
      <c r="K182" s="10">
        <v>33.99</v>
      </c>
      <c r="L182" s="10">
        <v>21.13162853137</v>
      </c>
      <c r="M182" s="10">
        <v>5.650860173977177</v>
      </c>
      <c r="N182" s="12">
        <v>256.2121317228</v>
      </c>
      <c r="O182" s="10">
        <v>800.52</v>
      </c>
      <c r="P182" s="13">
        <v>39.157574</v>
      </c>
      <c r="Q182" s="13">
        <v>-82.009644</v>
      </c>
      <c r="R182" s="10">
        <v>2.57</v>
      </c>
      <c r="S182" s="10">
        <v>42.27</v>
      </c>
      <c r="T182" s="10">
        <v>20.21</v>
      </c>
      <c r="U182" s="10">
        <v>18.11332880343</v>
      </c>
      <c r="V182" s="10">
        <v>65.55</v>
      </c>
      <c r="W182" s="10">
        <v>23.85</v>
      </c>
      <c r="X182" s="10">
        <v>0.03</v>
      </c>
      <c r="Y182" s="10">
        <v>6.48</v>
      </c>
      <c r="Z182" s="10">
        <v>0.01</v>
      </c>
      <c r="AA182" s="10">
        <v>0.08</v>
      </c>
      <c r="AB182" s="10">
        <v>4.05</v>
      </c>
      <c r="AC182" s="10">
        <v>3.49</v>
      </c>
      <c r="AD182" s="10">
        <f t="shared" si="41"/>
        <v>7.3822989916947135</v>
      </c>
      <c r="AE182" s="10">
        <f t="shared" si="42"/>
        <v>2.8624725922295555</v>
      </c>
      <c r="AF182" s="10">
        <f t="shared" si="43"/>
        <v>0.6678943582331353</v>
      </c>
      <c r="AG182" s="10">
        <f t="shared" si="44"/>
        <v>2.247040984900201</v>
      </c>
      <c r="AH182" s="10">
        <f t="shared" si="59"/>
        <v>948.3894662467129</v>
      </c>
      <c r="AI182" s="10">
        <f t="shared" si="46"/>
        <v>5.1272175536881415</v>
      </c>
      <c r="AJ182" s="10">
        <f t="shared" si="47"/>
        <v>1.6084893764596366</v>
      </c>
      <c r="AK182" s="12">
        <f t="shared" si="56"/>
        <v>1.6423854597615384</v>
      </c>
      <c r="AL182" s="12">
        <f t="shared" si="57"/>
        <v>0.6088704658559216</v>
      </c>
      <c r="AM182" s="12">
        <f t="shared" si="48"/>
        <v>14.298612081701853</v>
      </c>
      <c r="AN182" s="12">
        <f t="shared" si="58"/>
        <v>721.4999324732438</v>
      </c>
      <c r="AO182" s="10">
        <f t="shared" si="49"/>
        <v>0.018340398474496696</v>
      </c>
      <c r="AQ182" s="10"/>
      <c r="AR182" s="11"/>
      <c r="AS182" s="11"/>
      <c r="AT182" s="10"/>
      <c r="AU182" s="10"/>
      <c r="AV182" s="10"/>
      <c r="AW182" s="10"/>
      <c r="AX182" s="10"/>
      <c r="AY182" s="10"/>
      <c r="AZ182" s="10"/>
      <c r="BA182" s="10"/>
      <c r="BB182" s="10"/>
      <c r="BC182" s="13"/>
      <c r="BD182" s="13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</row>
    <row r="183" spans="1:80" ht="12.75">
      <c r="A183" s="1">
        <v>181</v>
      </c>
      <c r="B183" s="9" t="s">
        <v>395</v>
      </c>
      <c r="C183" s="1" t="s">
        <v>396</v>
      </c>
      <c r="D183" s="10">
        <v>0.7</v>
      </c>
      <c r="E183" s="11">
        <v>38.76480856</v>
      </c>
      <c r="F183" s="14">
        <v>-81.6944444444444</v>
      </c>
      <c r="G183" s="10">
        <v>3.78</v>
      </c>
      <c r="H183" s="10">
        <v>232.16</v>
      </c>
      <c r="I183" s="10">
        <v>243</v>
      </c>
      <c r="J183" s="10">
        <v>103.96</v>
      </c>
      <c r="K183" s="10">
        <v>1.33</v>
      </c>
      <c r="L183" s="10">
        <v>1.127384868164</v>
      </c>
      <c r="M183" s="10">
        <v>91.58682845001816</v>
      </c>
      <c r="N183" s="12">
        <v>1.007728953854</v>
      </c>
      <c r="O183" s="10">
        <v>892.57</v>
      </c>
      <c r="P183" s="13">
        <v>38.772793</v>
      </c>
      <c r="Q183" s="13">
        <v>-81.69204</v>
      </c>
      <c r="R183" s="10">
        <v>2.58</v>
      </c>
      <c r="S183" s="10">
        <v>46.34</v>
      </c>
      <c r="T183" s="10">
        <v>22.52</v>
      </c>
      <c r="U183" s="10">
        <v>30.08531218101</v>
      </c>
      <c r="V183" s="10">
        <v>57.8</v>
      </c>
      <c r="W183" s="10">
        <v>23.68</v>
      </c>
      <c r="X183" s="10">
        <v>0.35</v>
      </c>
      <c r="Y183" s="10">
        <v>9.68</v>
      </c>
      <c r="Z183" s="10">
        <v>0</v>
      </c>
      <c r="AA183" s="10">
        <v>0</v>
      </c>
      <c r="AB183" s="10">
        <v>8.57</v>
      </c>
      <c r="AC183" s="10">
        <v>4.5</v>
      </c>
      <c r="AD183" s="10">
        <f t="shared" si="41"/>
        <v>0.620905974319119</v>
      </c>
      <c r="AE183" s="10">
        <f t="shared" si="42"/>
        <v>1.8157094870930854</v>
      </c>
      <c r="AF183" s="10">
        <f t="shared" si="43"/>
        <v>0.8386007801605286</v>
      </c>
      <c r="AG183" s="10">
        <f t="shared" si="44"/>
        <v>1.4253319473680721</v>
      </c>
      <c r="AH183" s="10">
        <f t="shared" si="59"/>
        <v>2.802759184930093</v>
      </c>
      <c r="AI183" s="10">
        <f t="shared" si="46"/>
        <v>64.28571428571429</v>
      </c>
      <c r="AJ183" s="10">
        <f t="shared" si="47"/>
        <v>1.1797213512063263</v>
      </c>
      <c r="AK183" s="12">
        <f t="shared" si="56"/>
        <v>1.43961279122</v>
      </c>
      <c r="AL183" s="12">
        <f t="shared" si="57"/>
        <v>0.6946312272986612</v>
      </c>
      <c r="AM183" s="12">
        <f t="shared" si="48"/>
        <v>0.13897450341719628</v>
      </c>
      <c r="AN183" s="12">
        <f t="shared" si="58"/>
        <v>349.82590826646003</v>
      </c>
      <c r="AO183" s="10">
        <f t="shared" si="49"/>
        <v>0.39449874418512304</v>
      </c>
      <c r="AQ183" s="10"/>
      <c r="AR183" s="11"/>
      <c r="AS183" s="11"/>
      <c r="AT183" s="15"/>
      <c r="AU183" s="15"/>
      <c r="AV183" s="15"/>
      <c r="AW183" s="15"/>
      <c r="AX183" s="10"/>
      <c r="AY183" s="10"/>
      <c r="AZ183" s="15"/>
      <c r="BA183" s="10"/>
      <c r="BB183" s="10"/>
      <c r="BC183" s="13"/>
      <c r="BD183" s="13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</row>
    <row r="184" spans="1:80" ht="12.75">
      <c r="A184" s="1">
        <v>182</v>
      </c>
      <c r="B184" s="9" t="s">
        <v>397</v>
      </c>
      <c r="C184" s="1" t="s">
        <v>398</v>
      </c>
      <c r="D184" s="10">
        <v>2961</v>
      </c>
      <c r="E184" s="11">
        <v>37.28956903</v>
      </c>
      <c r="F184" s="11">
        <v>-80.616666667</v>
      </c>
      <c r="G184" s="10">
        <v>435.69</v>
      </c>
      <c r="H184" s="10">
        <v>355.06</v>
      </c>
      <c r="I184" s="10">
        <v>4115.9</v>
      </c>
      <c r="J184" s="10">
        <v>35.69</v>
      </c>
      <c r="K184" s="10">
        <v>226.23</v>
      </c>
      <c r="L184" s="10">
        <v>113.7012710891</v>
      </c>
      <c r="M184" s="10">
        <v>6.720093201742795</v>
      </c>
      <c r="N184" s="12">
        <v>4036.108705917</v>
      </c>
      <c r="O184" s="10">
        <v>3661.42</v>
      </c>
      <c r="P184" s="13">
        <v>36.759716</v>
      </c>
      <c r="Q184" s="13">
        <v>-80.980217</v>
      </c>
      <c r="R184" s="10">
        <v>3.42</v>
      </c>
      <c r="S184" s="10">
        <v>48.02</v>
      </c>
      <c r="T184" s="10">
        <v>22.52</v>
      </c>
      <c r="U184" s="10">
        <v>23.45934553153</v>
      </c>
      <c r="V184" s="10">
        <v>58.79</v>
      </c>
      <c r="W184" s="10">
        <v>32</v>
      </c>
      <c r="X184" s="10">
        <v>0.09</v>
      </c>
      <c r="Y184" s="10">
        <v>7</v>
      </c>
      <c r="Z184" s="10">
        <v>0.09</v>
      </c>
      <c r="AA184" s="10">
        <v>0.54</v>
      </c>
      <c r="AB184" s="10">
        <v>0.54</v>
      </c>
      <c r="AC184" s="10">
        <v>4.17</v>
      </c>
      <c r="AD184" s="10">
        <f t="shared" si="41"/>
        <v>26.041925227728232</v>
      </c>
      <c r="AE184" s="10">
        <f t="shared" si="42"/>
        <v>4.366085460073289</v>
      </c>
      <c r="AF184" s="10">
        <f t="shared" si="43"/>
        <v>0.5407945763498194</v>
      </c>
      <c r="AG184" s="10">
        <f t="shared" si="44"/>
        <v>3.4273770861575317</v>
      </c>
      <c r="AH184" s="10">
        <f t="shared" si="59"/>
        <v>21010.759924374368</v>
      </c>
      <c r="AI184" s="10">
        <f t="shared" si="46"/>
        <v>9.446854414836237</v>
      </c>
      <c r="AJ184" s="10">
        <f t="shared" si="47"/>
        <v>1.9896875191722248</v>
      </c>
      <c r="AK184" s="12">
        <f t="shared" si="56"/>
        <v>1.3630897351965552</v>
      </c>
      <c r="AL184" s="12">
        <f t="shared" si="57"/>
        <v>0.7336274158471319</v>
      </c>
      <c r="AM184" s="12">
        <f t="shared" si="48"/>
        <v>87.26951197308343</v>
      </c>
      <c r="AN184" s="12">
        <f t="shared" si="58"/>
        <v>5610.341041095501</v>
      </c>
      <c r="AO184" s="10">
        <f t="shared" si="49"/>
        <v>0.01892664113598489</v>
      </c>
      <c r="AQ184" s="10"/>
      <c r="AR184" s="11"/>
      <c r="AS184" s="11"/>
      <c r="AT184" s="10"/>
      <c r="AU184" s="10"/>
      <c r="AV184" s="10"/>
      <c r="AW184" s="10"/>
      <c r="AX184" s="10"/>
      <c r="AY184" s="10"/>
      <c r="AZ184" s="10"/>
      <c r="BA184" s="10"/>
      <c r="BB184" s="10"/>
      <c r="BC184" s="13"/>
      <c r="BD184" s="13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</row>
    <row r="185" spans="1:80" ht="12.75">
      <c r="A185" s="1">
        <v>183</v>
      </c>
      <c r="B185" s="9" t="s">
        <v>399</v>
      </c>
      <c r="C185" s="1" t="s">
        <v>400</v>
      </c>
      <c r="D185" s="10">
        <v>299</v>
      </c>
      <c r="E185" s="11">
        <v>37.26817845</v>
      </c>
      <c r="F185" s="11">
        <v>-80.709444444</v>
      </c>
      <c r="G185" s="10">
        <v>101.325678624</v>
      </c>
      <c r="H185" s="10">
        <v>444.8123319793</v>
      </c>
      <c r="I185" s="10">
        <v>2393.4</v>
      </c>
      <c r="J185" s="10">
        <v>26.5105559825897</v>
      </c>
      <c r="K185" s="10">
        <v>65.69764005048</v>
      </c>
      <c r="L185" s="10">
        <v>36.31707240985</v>
      </c>
      <c r="M185" s="10">
        <v>12.87773807791955</v>
      </c>
      <c r="N185" s="12">
        <v>440.6494862748</v>
      </c>
      <c r="O185" s="10">
        <v>2870.735</v>
      </c>
      <c r="P185" s="13">
        <v>37.157856</v>
      </c>
      <c r="Q185" s="13">
        <v>-80.9498291</v>
      </c>
      <c r="R185" s="10">
        <v>2.588270588</v>
      </c>
      <c r="S185" s="10">
        <v>42.42038516</v>
      </c>
      <c r="T185" s="10">
        <v>17.4207089714</v>
      </c>
      <c r="U185" s="10">
        <v>27.02400583619</v>
      </c>
      <c r="V185" s="10">
        <v>75.78</v>
      </c>
      <c r="W185" s="10">
        <v>21.06</v>
      </c>
      <c r="X185" s="10">
        <v>0.05</v>
      </c>
      <c r="Y185" s="10">
        <v>2.75</v>
      </c>
      <c r="Z185" s="10">
        <v>0.1</v>
      </c>
      <c r="AA185" s="10">
        <v>0.01</v>
      </c>
      <c r="AB185" s="10">
        <v>0.21</v>
      </c>
      <c r="AC185" s="10">
        <v>2.42</v>
      </c>
      <c r="AD185" s="10">
        <f t="shared" si="41"/>
        <v>8.23304248276644</v>
      </c>
      <c r="AE185" s="10">
        <f t="shared" si="42"/>
        <v>4.41113628234879</v>
      </c>
      <c r="AF185" s="10">
        <f t="shared" si="43"/>
        <v>0.538025928572475</v>
      </c>
      <c r="AG185" s="10">
        <f t="shared" si="44"/>
        <v>3.4627419816438</v>
      </c>
      <c r="AH185" s="10">
        <f t="shared" si="59"/>
        <v>1552.7447870289889</v>
      </c>
      <c r="AI185" s="10">
        <f t="shared" si="46"/>
        <v>23.620863264893043</v>
      </c>
      <c r="AJ185" s="10">
        <f t="shared" si="47"/>
        <v>1.8090015436558522</v>
      </c>
      <c r="AK185" s="12">
        <f t="shared" si="56"/>
        <v>1.4737441012535117</v>
      </c>
      <c r="AL185" s="12">
        <f t="shared" si="57"/>
        <v>0.6785438524567714</v>
      </c>
      <c r="AM185" s="12">
        <f t="shared" si="48"/>
        <v>18.307539319342972</v>
      </c>
      <c r="AN185" s="12">
        <f t="shared" si="58"/>
        <v>3527.259131940155</v>
      </c>
      <c r="AO185" s="10">
        <f t="shared" si="49"/>
        <v>0.02895094661745762</v>
      </c>
      <c r="AQ185" s="10"/>
      <c r="AR185" s="11"/>
      <c r="AS185" s="11"/>
      <c r="AT185" s="10"/>
      <c r="AU185" s="10"/>
      <c r="AV185" s="10"/>
      <c r="AW185" s="10"/>
      <c r="AX185" s="10"/>
      <c r="AY185" s="10"/>
      <c r="AZ185" s="10"/>
      <c r="BA185" s="10"/>
      <c r="BB185" s="10"/>
      <c r="BC185" s="13"/>
      <c r="BD185" s="13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</row>
    <row r="186" spans="1:80" ht="12.75">
      <c r="A186" s="1">
        <v>184</v>
      </c>
      <c r="B186" s="9" t="s">
        <v>401</v>
      </c>
      <c r="C186" s="1" t="s">
        <v>402</v>
      </c>
      <c r="D186" s="10">
        <v>223</v>
      </c>
      <c r="E186" s="11">
        <v>37.30567654</v>
      </c>
      <c r="F186" s="11">
        <v>-80.849722222</v>
      </c>
      <c r="G186" s="10">
        <v>99.940305249</v>
      </c>
      <c r="H186" s="10">
        <v>463.3438735503</v>
      </c>
      <c r="I186" s="10">
        <v>3108.9</v>
      </c>
      <c r="J186" s="10">
        <v>27.660347700119</v>
      </c>
      <c r="K186" s="10">
        <v>51.47373940645</v>
      </c>
      <c r="L186" s="10">
        <v>39.6179506545</v>
      </c>
      <c r="M186" s="10">
        <v>24.55025162537084</v>
      </c>
      <c r="N186" s="12">
        <v>273.2355471477</v>
      </c>
      <c r="O186" s="10">
        <v>3143.075900106</v>
      </c>
      <c r="P186" s="13">
        <v>37.1840515</v>
      </c>
      <c r="Q186" s="13">
        <v>-81.1886063</v>
      </c>
      <c r="R186" s="10">
        <v>2.680079365</v>
      </c>
      <c r="S186" s="10">
        <v>44.36076666</v>
      </c>
      <c r="T186" s="10">
        <v>22.025844311</v>
      </c>
      <c r="U186" s="10">
        <v>36.10023569208</v>
      </c>
      <c r="V186" s="10">
        <v>72.95</v>
      </c>
      <c r="W186" s="10">
        <v>22.69</v>
      </c>
      <c r="X186" s="10">
        <v>0.06</v>
      </c>
      <c r="Y186" s="10">
        <v>3.55</v>
      </c>
      <c r="Z186" s="10">
        <v>0.12</v>
      </c>
      <c r="AA186" s="10">
        <v>0.02</v>
      </c>
      <c r="AB186" s="10">
        <v>0.48</v>
      </c>
      <c r="AC186" s="10">
        <v>2.79</v>
      </c>
      <c r="AD186" s="10">
        <f t="shared" si="41"/>
        <v>5.628761617296592</v>
      </c>
      <c r="AE186" s="10">
        <f t="shared" si="42"/>
        <v>7.038484367992811</v>
      </c>
      <c r="AF186" s="10">
        <f t="shared" si="43"/>
        <v>0.4259306256960629</v>
      </c>
      <c r="AG186" s="10">
        <f t="shared" si="44"/>
        <v>5.525210228874356</v>
      </c>
      <c r="AH186" s="10">
        <f t="shared" si="59"/>
        <v>1322.6290819410008</v>
      </c>
      <c r="AI186" s="10">
        <f t="shared" si="46"/>
        <v>31.107569586206637</v>
      </c>
      <c r="AJ186" s="10">
        <f t="shared" si="47"/>
        <v>1.2992529536760218</v>
      </c>
      <c r="AK186" s="12">
        <f t="shared" si="56"/>
        <v>1.2252715118730941</v>
      </c>
      <c r="AL186" s="12">
        <f t="shared" si="57"/>
        <v>0.8161456381788249</v>
      </c>
      <c r="AM186" s="12">
        <f t="shared" si="48"/>
        <v>10.388617247678326</v>
      </c>
      <c r="AN186" s="12">
        <f t="shared" si="58"/>
        <v>3809.2466032622624</v>
      </c>
      <c r="AO186" s="10">
        <f t="shared" si="49"/>
        <v>0.052984949250021104</v>
      </c>
      <c r="AQ186" s="10"/>
      <c r="AR186" s="11"/>
      <c r="AS186" s="11"/>
      <c r="AT186" s="10"/>
      <c r="AU186" s="10"/>
      <c r="AV186" s="10"/>
      <c r="AW186" s="10"/>
      <c r="AX186" s="10"/>
      <c r="AY186" s="10"/>
      <c r="AZ186" s="10"/>
      <c r="BA186" s="10"/>
      <c r="BB186" s="10"/>
      <c r="BC186" s="13"/>
      <c r="BD186" s="13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</row>
    <row r="187" spans="1:80" ht="12.75">
      <c r="A187" s="1">
        <v>185</v>
      </c>
      <c r="B187" s="9" t="s">
        <v>403</v>
      </c>
      <c r="C187" s="1" t="s">
        <v>404</v>
      </c>
      <c r="D187" s="10">
        <v>3783</v>
      </c>
      <c r="E187" s="11">
        <v>37.37289861</v>
      </c>
      <c r="F187" s="11">
        <v>-80.860555556</v>
      </c>
      <c r="G187" s="10">
        <v>526.01</v>
      </c>
      <c r="H187" s="10">
        <v>371.37</v>
      </c>
      <c r="I187" s="10">
        <v>4241.7</v>
      </c>
      <c r="J187" s="10">
        <v>44.85</v>
      </c>
      <c r="K187" s="10">
        <v>252.67</v>
      </c>
      <c r="L187" s="10">
        <v>127.8203689338</v>
      </c>
      <c r="M187" s="10">
        <v>6.866138785248104</v>
      </c>
      <c r="N187" s="12">
        <v>5119.680393475</v>
      </c>
      <c r="O187" s="10">
        <v>3599.09</v>
      </c>
      <c r="P187" s="13">
        <v>36.865166</v>
      </c>
      <c r="Q187" s="13">
        <v>-80.960648</v>
      </c>
      <c r="R187" s="10">
        <v>3.42</v>
      </c>
      <c r="S187" s="10">
        <v>47.19</v>
      </c>
      <c r="T187" s="10">
        <v>21.71</v>
      </c>
      <c r="U187" s="10">
        <v>24.80941155832</v>
      </c>
      <c r="V187" s="10">
        <v>62.16</v>
      </c>
      <c r="W187" s="10">
        <v>29.42</v>
      </c>
      <c r="X187" s="10">
        <v>0.09</v>
      </c>
      <c r="Y187" s="10">
        <v>6.41</v>
      </c>
      <c r="Z187" s="10">
        <v>0.09</v>
      </c>
      <c r="AA187" s="10">
        <v>0.5</v>
      </c>
      <c r="AB187" s="10">
        <v>0.57</v>
      </c>
      <c r="AC187" s="10">
        <v>3.91</v>
      </c>
      <c r="AD187" s="10">
        <f t="shared" si="41"/>
        <v>29.59622188196992</v>
      </c>
      <c r="AE187" s="10">
        <f t="shared" si="42"/>
        <v>4.318806955953673</v>
      </c>
      <c r="AF187" s="10">
        <f t="shared" si="43"/>
        <v>0.5437465912679196</v>
      </c>
      <c r="AG187" s="10">
        <f t="shared" si="44"/>
        <v>3.3902634604236335</v>
      </c>
      <c r="AH187" s="10">
        <f t="shared" si="59"/>
        <v>28671.94374568711</v>
      </c>
      <c r="AI187" s="10">
        <f t="shared" si="46"/>
        <v>8.063915134693257</v>
      </c>
      <c r="AJ187" s="10">
        <f t="shared" si="47"/>
        <v>1.976758494030489</v>
      </c>
      <c r="AK187" s="12">
        <f t="shared" si="56"/>
        <v>1.3533387241541104</v>
      </c>
      <c r="AL187" s="12">
        <f t="shared" si="57"/>
        <v>0.7389133127961288</v>
      </c>
      <c r="AM187" s="12">
        <f t="shared" si="48"/>
        <v>96.42671939711069</v>
      </c>
      <c r="AN187" s="12">
        <f t="shared" si="58"/>
        <v>5740.45686624449</v>
      </c>
      <c r="AO187" s="10">
        <f t="shared" si="49"/>
        <v>0.01848867378961172</v>
      </c>
      <c r="AQ187" s="10"/>
      <c r="AR187" s="11"/>
      <c r="AS187" s="11"/>
      <c r="AT187" s="10"/>
      <c r="AU187" s="10"/>
      <c r="AV187" s="10"/>
      <c r="AW187" s="10"/>
      <c r="AX187" s="10"/>
      <c r="AY187" s="10"/>
      <c r="AZ187" s="10"/>
      <c r="BA187" s="10"/>
      <c r="BB187" s="10"/>
      <c r="BC187" s="13"/>
      <c r="BD187" s="13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</row>
    <row r="188" spans="1:80" ht="12.75">
      <c r="A188" s="1">
        <v>186</v>
      </c>
      <c r="B188" s="9" t="s">
        <v>405</v>
      </c>
      <c r="C188" s="1" t="s">
        <v>406</v>
      </c>
      <c r="D188" s="10">
        <v>50.6</v>
      </c>
      <c r="E188" s="11">
        <v>37.40012139</v>
      </c>
      <c r="F188" s="11">
        <v>-80.8053546</v>
      </c>
      <c r="G188" s="10">
        <v>38.78</v>
      </c>
      <c r="H188" s="10">
        <v>338.45</v>
      </c>
      <c r="I188" s="10">
        <v>2255.9</v>
      </c>
      <c r="J188" s="10">
        <v>14.08</v>
      </c>
      <c r="K188" s="10">
        <v>13.95</v>
      </c>
      <c r="L188" s="10">
        <v>10.88791001175</v>
      </c>
      <c r="M188" s="10">
        <v>48.65550155755704</v>
      </c>
      <c r="N188" s="12">
        <v>66.87655064877</v>
      </c>
      <c r="O188" s="10">
        <v>2670.68</v>
      </c>
      <c r="P188" s="13">
        <v>37.427319</v>
      </c>
      <c r="Q188" s="13">
        <v>-80.740517</v>
      </c>
      <c r="R188" s="10">
        <v>2.54</v>
      </c>
      <c r="S188" s="10">
        <v>40.45</v>
      </c>
      <c r="T188" s="10">
        <v>22.05</v>
      </c>
      <c r="U188" s="10">
        <v>23.59480794703</v>
      </c>
      <c r="V188" s="10">
        <v>58.04</v>
      </c>
      <c r="W188" s="10">
        <v>31.31</v>
      </c>
      <c r="X188" s="10">
        <v>0.01</v>
      </c>
      <c r="Y188" s="10">
        <v>9.74</v>
      </c>
      <c r="Z188" s="10">
        <v>0</v>
      </c>
      <c r="AA188" s="10">
        <v>0.06</v>
      </c>
      <c r="AB188" s="10">
        <v>0.9</v>
      </c>
      <c r="AC188" s="10">
        <v>5.22</v>
      </c>
      <c r="AD188" s="10">
        <f t="shared" si="41"/>
        <v>4.647356558365523</v>
      </c>
      <c r="AE188" s="10">
        <f t="shared" si="42"/>
        <v>2.3428178739914207</v>
      </c>
      <c r="AF188" s="10">
        <f t="shared" si="43"/>
        <v>0.7382597293248601</v>
      </c>
      <c r="AG188" s="10">
        <f t="shared" si="44"/>
        <v>1.8391120310832654</v>
      </c>
      <c r="AH188" s="10">
        <f t="shared" si="59"/>
        <v>244.47138210493716</v>
      </c>
      <c r="AI188" s="10">
        <f t="shared" si="46"/>
        <v>58.17173800928314</v>
      </c>
      <c r="AJ188" s="10">
        <f t="shared" si="47"/>
        <v>1.2812376282450404</v>
      </c>
      <c r="AK188" s="12">
        <f t="shared" si="56"/>
        <v>1.3216709614381423</v>
      </c>
      <c r="AL188" s="12">
        <f t="shared" si="57"/>
        <v>0.7566179701125276</v>
      </c>
      <c r="AM188" s="12">
        <f t="shared" si="48"/>
        <v>1.9998997712571693</v>
      </c>
      <c r="AN188" s="12">
        <f t="shared" si="58"/>
        <v>2981.5575219083053</v>
      </c>
      <c r="AO188" s="10">
        <f t="shared" si="49"/>
        <v>0.14375979186750493</v>
      </c>
      <c r="AQ188" s="10"/>
      <c r="AR188" s="11"/>
      <c r="AS188" s="11"/>
      <c r="AT188" s="10"/>
      <c r="AU188" s="10"/>
      <c r="AV188" s="10"/>
      <c r="AW188" s="10"/>
      <c r="AX188" s="10"/>
      <c r="AY188" s="10"/>
      <c r="AZ188" s="10"/>
      <c r="BA188" s="10"/>
      <c r="BB188" s="10"/>
      <c r="BC188" s="13"/>
      <c r="BD188" s="13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</row>
    <row r="189" spans="1:80" ht="12.75">
      <c r="A189" s="1">
        <v>187</v>
      </c>
      <c r="B189" s="9" t="s">
        <v>407</v>
      </c>
      <c r="C189" s="1" t="s">
        <v>408</v>
      </c>
      <c r="D189" s="10">
        <v>8.64</v>
      </c>
      <c r="E189" s="11">
        <v>37.35789738</v>
      </c>
      <c r="F189" s="11">
        <v>-80.9775852</v>
      </c>
      <c r="G189" s="10">
        <v>18.82</v>
      </c>
      <c r="H189" s="10">
        <v>501.51</v>
      </c>
      <c r="I189" s="10">
        <v>1054.7</v>
      </c>
      <c r="J189" s="10">
        <v>37.99</v>
      </c>
      <c r="K189" s="10">
        <v>6.18</v>
      </c>
      <c r="L189" s="10">
        <v>4.992292095612</v>
      </c>
      <c r="M189" s="10">
        <v>110.56643407187296</v>
      </c>
      <c r="N189" s="12">
        <v>10.37896026393</v>
      </c>
      <c r="O189" s="10">
        <v>2504.92</v>
      </c>
      <c r="P189" s="13">
        <v>37.380631</v>
      </c>
      <c r="Q189" s="13">
        <v>-80.973297</v>
      </c>
      <c r="R189" s="10">
        <v>2.47</v>
      </c>
      <c r="S189" s="10">
        <v>40.32</v>
      </c>
      <c r="T189" s="10">
        <v>22.33</v>
      </c>
      <c r="U189" s="10">
        <v>30.054654894</v>
      </c>
      <c r="V189" s="10">
        <v>80.86</v>
      </c>
      <c r="W189" s="10">
        <v>14.89</v>
      </c>
      <c r="X189" s="10">
        <v>0.01</v>
      </c>
      <c r="Y189" s="10">
        <v>4.2</v>
      </c>
      <c r="Z189" s="10">
        <v>0.02</v>
      </c>
      <c r="AA189" s="10">
        <v>0</v>
      </c>
      <c r="AB189" s="10">
        <v>0.14</v>
      </c>
      <c r="AC189" s="10">
        <v>2.47</v>
      </c>
      <c r="AD189" s="10">
        <f t="shared" si="41"/>
        <v>1.7306679646397636</v>
      </c>
      <c r="AE189" s="10">
        <f t="shared" si="42"/>
        <v>2.884604209248849</v>
      </c>
      <c r="AF189" s="10">
        <f t="shared" si="43"/>
        <v>0.6653272740458126</v>
      </c>
      <c r="AG189" s="10">
        <f t="shared" si="44"/>
        <v>2.2644143042603466</v>
      </c>
      <c r="AH189" s="10">
        <f t="shared" si="59"/>
        <v>49.02543490174577</v>
      </c>
      <c r="AI189" s="10">
        <f t="shared" si="46"/>
        <v>56.04144527098831</v>
      </c>
      <c r="AJ189" s="10">
        <f t="shared" si="47"/>
        <v>1.2379083358187197</v>
      </c>
      <c r="AK189" s="12">
        <f t="shared" si="56"/>
        <v>1.2012685490659722</v>
      </c>
      <c r="AL189" s="12">
        <f t="shared" si="57"/>
        <v>0.8324533267582295</v>
      </c>
      <c r="AM189" s="12">
        <f t="shared" si="48"/>
        <v>0.5877285981909125</v>
      </c>
      <c r="AN189" s="12">
        <f t="shared" si="58"/>
        <v>1266.977938699881</v>
      </c>
      <c r="AO189" s="10">
        <f t="shared" si="49"/>
        <v>0.22046705762970423</v>
      </c>
      <c r="AQ189" s="10"/>
      <c r="AR189" s="11"/>
      <c r="AS189" s="11"/>
      <c r="AT189" s="10"/>
      <c r="AU189" s="10"/>
      <c r="AV189" s="10"/>
      <c r="AW189" s="10"/>
      <c r="AX189" s="10"/>
      <c r="AY189" s="10"/>
      <c r="AZ189" s="10"/>
      <c r="BA189" s="10"/>
      <c r="BB189" s="10"/>
      <c r="BC189" s="13"/>
      <c r="BD189" s="13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</row>
    <row r="190" spans="1:80" ht="12.75">
      <c r="A190" s="1">
        <v>188</v>
      </c>
      <c r="B190" s="9" t="s">
        <v>409</v>
      </c>
      <c r="C190" s="1" t="s">
        <v>410</v>
      </c>
      <c r="D190" s="10">
        <v>189</v>
      </c>
      <c r="E190" s="11">
        <v>37.53206536</v>
      </c>
      <c r="F190" s="11">
        <v>-80.8192474</v>
      </c>
      <c r="G190" s="10">
        <v>87.09</v>
      </c>
      <c r="H190" s="10">
        <v>400.33</v>
      </c>
      <c r="I190" s="10">
        <v>2591.2</v>
      </c>
      <c r="J190" s="10">
        <v>9.16</v>
      </c>
      <c r="K190" s="10">
        <v>40.25</v>
      </c>
      <c r="L190" s="10">
        <v>25.7321321477</v>
      </c>
      <c r="M190" s="10">
        <v>20.083027966281836</v>
      </c>
      <c r="N190" s="12">
        <v>235.2220419805</v>
      </c>
      <c r="O190" s="10">
        <v>2754.27</v>
      </c>
      <c r="P190" s="13">
        <v>37.534454</v>
      </c>
      <c r="Q190" s="13">
        <v>-80.633171</v>
      </c>
      <c r="R190" s="10">
        <v>2.62</v>
      </c>
      <c r="S190" s="10">
        <v>39.89</v>
      </c>
      <c r="T190" s="10">
        <v>21.06</v>
      </c>
      <c r="U190" s="10">
        <v>27.44376438711</v>
      </c>
      <c r="V190" s="10">
        <v>69.52</v>
      </c>
      <c r="W190" s="10">
        <v>22.99</v>
      </c>
      <c r="X190" s="10">
        <v>0.08</v>
      </c>
      <c r="Y190" s="10">
        <v>6.6</v>
      </c>
      <c r="Z190" s="10">
        <v>0.03</v>
      </c>
      <c r="AA190" s="10">
        <v>0.04</v>
      </c>
      <c r="AB190" s="10">
        <v>0.84</v>
      </c>
      <c r="AC190" s="10">
        <v>3.64</v>
      </c>
      <c r="AD190" s="10">
        <f t="shared" si="41"/>
        <v>7.344902432303623</v>
      </c>
      <c r="AE190" s="10">
        <f t="shared" si="42"/>
        <v>3.503400131569819</v>
      </c>
      <c r="AF190" s="10">
        <f t="shared" si="43"/>
        <v>0.6037172324753837</v>
      </c>
      <c r="AG190" s="10">
        <f t="shared" si="44"/>
        <v>2.750169103282308</v>
      </c>
      <c r="AH190" s="10">
        <f t="shared" si="59"/>
        <v>1061.0702968870094</v>
      </c>
      <c r="AI190" s="10">
        <f t="shared" si="46"/>
        <v>29.75312894706625</v>
      </c>
      <c r="AJ190" s="10">
        <f t="shared" si="47"/>
        <v>1.5641921846572533</v>
      </c>
      <c r="AK190" s="12">
        <f t="shared" si="56"/>
        <v>1.2445610686798942</v>
      </c>
      <c r="AL190" s="12">
        <f t="shared" si="57"/>
        <v>0.8034961282058259</v>
      </c>
      <c r="AM190" s="12">
        <f t="shared" si="48"/>
        <v>8.981549922400868</v>
      </c>
      <c r="AN190" s="12">
        <f t="shared" si="58"/>
        <v>3224.9066411633416</v>
      </c>
      <c r="AO190" s="10">
        <f t="shared" si="49"/>
        <v>0.05016618281488232</v>
      </c>
      <c r="AQ190" s="10"/>
      <c r="AR190" s="11"/>
      <c r="AS190" s="11"/>
      <c r="AT190" s="15"/>
      <c r="AU190" s="15"/>
      <c r="AV190" s="15"/>
      <c r="AW190" s="15"/>
      <c r="AX190" s="10"/>
      <c r="AY190" s="10"/>
      <c r="AZ190" s="10"/>
      <c r="BA190" s="10"/>
      <c r="BB190" s="10"/>
      <c r="BC190" s="13"/>
      <c r="BD190" s="13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</row>
    <row r="191" spans="1:80" ht="12.75">
      <c r="A191" s="1">
        <v>189</v>
      </c>
      <c r="B191" s="9" t="s">
        <v>411</v>
      </c>
      <c r="C191" s="1" t="s">
        <v>412</v>
      </c>
      <c r="D191" s="10">
        <v>39.7</v>
      </c>
      <c r="E191" s="11">
        <v>37.25595024</v>
      </c>
      <c r="F191" s="11">
        <v>-81.281666667</v>
      </c>
      <c r="G191" s="10">
        <v>37.3175662032</v>
      </c>
      <c r="H191" s="10">
        <v>386.4562247327</v>
      </c>
      <c r="I191" s="10">
        <v>2023.6</v>
      </c>
      <c r="J191" s="10">
        <v>20.4412057399749</v>
      </c>
      <c r="K191" s="10">
        <v>14.94188949024</v>
      </c>
      <c r="L191" s="10">
        <v>11.60492294531</v>
      </c>
      <c r="M191" s="10">
        <v>39.43151369075</v>
      </c>
      <c r="N191" s="12">
        <v>40.06139007776</v>
      </c>
      <c r="O191" s="10">
        <v>3358.003652468</v>
      </c>
      <c r="P191" s="16">
        <v>37.2244034</v>
      </c>
      <c r="Q191" s="17">
        <v>-81.3260193</v>
      </c>
      <c r="R191" s="10">
        <v>2.527743589744</v>
      </c>
      <c r="S191" s="10">
        <v>43.26778142308</v>
      </c>
      <c r="T191" s="10">
        <v>21.87764705882</v>
      </c>
      <c r="U191" s="10">
        <v>36.0170431251</v>
      </c>
      <c r="V191" s="10">
        <v>49.59</v>
      </c>
      <c r="W191" s="10">
        <v>22.08</v>
      </c>
      <c r="X191" s="10">
        <v>0.17</v>
      </c>
      <c r="Y191" s="10">
        <v>27.38</v>
      </c>
      <c r="Z191" s="10">
        <v>0</v>
      </c>
      <c r="AA191" s="10">
        <v>0.01</v>
      </c>
      <c r="AB191" s="10">
        <v>0.29</v>
      </c>
      <c r="AC191" s="10">
        <v>12.63</v>
      </c>
      <c r="AD191" s="10">
        <f t="shared" si="41"/>
        <v>3.420961964770677</v>
      </c>
      <c r="AE191" s="10">
        <f t="shared" si="42"/>
        <v>3.3922981502917504</v>
      </c>
      <c r="AF191" s="10">
        <f t="shared" si="43"/>
        <v>0.6135238297115957</v>
      </c>
      <c r="AG191" s="10">
        <f t="shared" si="44"/>
        <v>2.6629540479790244</v>
      </c>
      <c r="AH191" s="10">
        <f t="shared" si="59"/>
        <v>208.3787986794798</v>
      </c>
      <c r="AI191" s="10">
        <f t="shared" si="46"/>
        <v>54.226473103341746</v>
      </c>
      <c r="AJ191" s="10">
        <f t="shared" si="47"/>
        <v>1.2875474969248804</v>
      </c>
      <c r="AK191" s="12">
        <f t="shared" si="56"/>
        <v>1.0091030246287154</v>
      </c>
      <c r="AL191" s="12">
        <f t="shared" si="57"/>
        <v>0.990979092910692</v>
      </c>
      <c r="AM191" s="12">
        <f t="shared" si="48"/>
        <v>2.3794895154648756</v>
      </c>
      <c r="AN191" s="12">
        <f t="shared" si="58"/>
        <v>2042.0208806386684</v>
      </c>
      <c r="AO191" s="10">
        <f t="shared" si="49"/>
        <v>0.10203358405734979</v>
      </c>
      <c r="AQ191" s="10"/>
      <c r="AR191" s="11"/>
      <c r="AS191" s="11"/>
      <c r="AT191" s="10"/>
      <c r="AU191" s="10"/>
      <c r="AV191" s="10"/>
      <c r="AW191" s="10"/>
      <c r="AX191" s="10"/>
      <c r="AY191" s="10"/>
      <c r="AZ191" s="10"/>
      <c r="BA191" s="10"/>
      <c r="BB191" s="10"/>
      <c r="BC191" s="13"/>
      <c r="BD191" s="13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</row>
    <row r="192" spans="1:80" ht="12.75">
      <c r="A192" s="1">
        <v>190</v>
      </c>
      <c r="B192" s="9" t="s">
        <v>413</v>
      </c>
      <c r="C192" s="1" t="s">
        <v>414</v>
      </c>
      <c r="D192" s="10">
        <v>32</v>
      </c>
      <c r="E192" s="11">
        <v>37.5042841</v>
      </c>
      <c r="F192" s="11">
        <v>-81.1275947</v>
      </c>
      <c r="G192" s="10">
        <v>28.8</v>
      </c>
      <c r="H192" s="10">
        <v>484.54</v>
      </c>
      <c r="I192" s="10">
        <v>1517</v>
      </c>
      <c r="J192" s="10">
        <v>77.98</v>
      </c>
      <c r="K192" s="10">
        <v>11.18</v>
      </c>
      <c r="L192" s="10">
        <v>7.964589827089</v>
      </c>
      <c r="M192" s="10">
        <v>94.1777426850294</v>
      </c>
      <c r="N192" s="12">
        <v>48.70927674864</v>
      </c>
      <c r="O192" s="10">
        <v>2782.15</v>
      </c>
      <c r="P192" s="13">
        <v>37.539063</v>
      </c>
      <c r="Q192" s="13">
        <v>-81.159218</v>
      </c>
      <c r="R192" s="10">
        <v>2.47</v>
      </c>
      <c r="S192" s="10">
        <v>44.29</v>
      </c>
      <c r="T192" s="10">
        <v>21.81</v>
      </c>
      <c r="U192" s="10">
        <v>51.85417695974</v>
      </c>
      <c r="V192" s="10">
        <v>83.09</v>
      </c>
      <c r="W192" s="10">
        <v>13.27</v>
      </c>
      <c r="X192" s="10">
        <v>0.01</v>
      </c>
      <c r="Y192" s="10">
        <v>3.63</v>
      </c>
      <c r="Z192" s="10">
        <v>0</v>
      </c>
      <c r="AA192" s="10">
        <v>0.02</v>
      </c>
      <c r="AB192" s="10">
        <v>0.05</v>
      </c>
      <c r="AC192" s="10">
        <v>2.34</v>
      </c>
      <c r="AD192" s="10">
        <f t="shared" si="41"/>
        <v>4.017783802395229</v>
      </c>
      <c r="AE192" s="10">
        <f t="shared" si="42"/>
        <v>1.9823340973052994</v>
      </c>
      <c r="AF192" s="10">
        <f t="shared" si="43"/>
        <v>0.8025831135942765</v>
      </c>
      <c r="AG192" s="10">
        <f t="shared" si="44"/>
        <v>1.5561322663846602</v>
      </c>
      <c r="AH192" s="10">
        <f t="shared" si="59"/>
        <v>144.38179657893164</v>
      </c>
      <c r="AI192" s="10">
        <f t="shared" si="46"/>
        <v>52.67361111111111</v>
      </c>
      <c r="AJ192" s="10">
        <f t="shared" si="47"/>
        <v>1.403713215961833</v>
      </c>
      <c r="AK192" s="12">
        <f t="shared" si="56"/>
        <v>1.522164898395</v>
      </c>
      <c r="AL192" s="12">
        <f t="shared" si="57"/>
        <v>0.6569590463256768</v>
      </c>
      <c r="AM192" s="12">
        <f t="shared" si="48"/>
        <v>1.1520402829596064</v>
      </c>
      <c r="AN192" s="12">
        <f t="shared" si="58"/>
        <v>2309.124150865215</v>
      </c>
      <c r="AO192" s="10">
        <f t="shared" si="49"/>
        <v>0.19436525918402897</v>
      </c>
      <c r="AQ192" s="10"/>
      <c r="AR192" s="11"/>
      <c r="AS192" s="11"/>
      <c r="AT192" s="10"/>
      <c r="AU192" s="10"/>
      <c r="AV192" s="10"/>
      <c r="AW192" s="10"/>
      <c r="AX192" s="10"/>
      <c r="AY192" s="10"/>
      <c r="AZ192" s="10"/>
      <c r="BA192" s="10"/>
      <c r="BB192" s="10"/>
      <c r="BC192" s="13"/>
      <c r="BD192" s="13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</row>
    <row r="193" spans="1:80" ht="12.75">
      <c r="A193" s="1">
        <v>191</v>
      </c>
      <c r="B193" s="9" t="s">
        <v>415</v>
      </c>
      <c r="C193" s="1" t="s">
        <v>416</v>
      </c>
      <c r="D193" s="10">
        <v>395</v>
      </c>
      <c r="E193" s="11">
        <v>37.54400779</v>
      </c>
      <c r="F193" s="11">
        <v>-81.0103678</v>
      </c>
      <c r="G193" s="10">
        <v>145.869727311</v>
      </c>
      <c r="H193" s="10">
        <v>454.882651989</v>
      </c>
      <c r="I193" s="10">
        <v>2843.1</v>
      </c>
      <c r="J193" s="10">
        <v>48.3940534591674</v>
      </c>
      <c r="K193" s="10">
        <v>73.05732222612</v>
      </c>
      <c r="L193" s="10">
        <v>38.91002013968</v>
      </c>
      <c r="M193" s="10">
        <v>9.341720673394365</v>
      </c>
      <c r="N193" s="12">
        <v>527.4075085077</v>
      </c>
      <c r="O193" s="10">
        <v>2942.951408786</v>
      </c>
      <c r="P193" s="13">
        <v>37.3906441</v>
      </c>
      <c r="Q193" s="13">
        <v>-81.1958923</v>
      </c>
      <c r="R193" s="10">
        <v>2.4835949370000003</v>
      </c>
      <c r="S193" s="10">
        <v>42.31879104</v>
      </c>
      <c r="T193" s="10">
        <v>16.890065788999998</v>
      </c>
      <c r="U193" s="10">
        <v>34.9095753238</v>
      </c>
      <c r="V193" s="10">
        <v>67.15</v>
      </c>
      <c r="W193" s="10">
        <v>18.29</v>
      </c>
      <c r="X193" s="10">
        <v>0.25</v>
      </c>
      <c r="Y193" s="10">
        <v>13.87</v>
      </c>
      <c r="Z193" s="10">
        <v>0</v>
      </c>
      <c r="AA193" s="10">
        <v>0.24</v>
      </c>
      <c r="AB193" s="10">
        <v>0.26</v>
      </c>
      <c r="AC193" s="10">
        <v>6.51</v>
      </c>
      <c r="AD193" s="10">
        <f t="shared" si="41"/>
        <v>10.151626716769119</v>
      </c>
      <c r="AE193" s="10">
        <f t="shared" si="42"/>
        <v>3.8328852335957047</v>
      </c>
      <c r="AF193" s="10">
        <f t="shared" si="43"/>
        <v>0.5771856640679245</v>
      </c>
      <c r="AG193" s="10">
        <f t="shared" si="44"/>
        <v>3.0088149083726283</v>
      </c>
      <c r="AH193" s="10">
        <f t="shared" si="59"/>
        <v>2569.263715057921</v>
      </c>
      <c r="AI193" s="10">
        <f t="shared" si="46"/>
        <v>19.490678788604292</v>
      </c>
      <c r="AJ193" s="10">
        <f t="shared" si="47"/>
        <v>1.8775966181425066</v>
      </c>
      <c r="AK193" s="12">
        <f t="shared" si="56"/>
        <v>1.3352088822979746</v>
      </c>
      <c r="AL193" s="12">
        <f t="shared" si="57"/>
        <v>0.7489464856457065</v>
      </c>
      <c r="AM193" s="12">
        <f t="shared" si="48"/>
        <v>23.90288440872202</v>
      </c>
      <c r="AN193" s="12">
        <f t="shared" si="58"/>
        <v>3796.1323732613714</v>
      </c>
      <c r="AO193" s="10">
        <f t="shared" si="49"/>
        <v>0.020536550762151877</v>
      </c>
      <c r="AQ193" s="10"/>
      <c r="AR193" s="11"/>
      <c r="AS193" s="11"/>
      <c r="AT193" s="15"/>
      <c r="AU193" s="15"/>
      <c r="AV193" s="15"/>
      <c r="AW193" s="15"/>
      <c r="AX193" s="10"/>
      <c r="AY193" s="10"/>
      <c r="AZ193" s="10"/>
      <c r="BA193" s="10"/>
      <c r="BB193" s="10"/>
      <c r="BC193" s="13"/>
      <c r="BD193" s="13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</row>
    <row r="194" spans="1:80" ht="12.75">
      <c r="A194" s="1">
        <v>192</v>
      </c>
      <c r="B194" s="9" t="s">
        <v>417</v>
      </c>
      <c r="C194" s="1" t="s">
        <v>418</v>
      </c>
      <c r="D194" s="10">
        <v>438</v>
      </c>
      <c r="E194" s="11">
        <v>37.5848413</v>
      </c>
      <c r="F194" s="11">
        <v>-80.9650887</v>
      </c>
      <c r="G194" s="10">
        <v>165.3</v>
      </c>
      <c r="H194" s="10">
        <v>457.7</v>
      </c>
      <c r="I194" s="10">
        <v>2933.3</v>
      </c>
      <c r="J194" s="10">
        <v>50.91</v>
      </c>
      <c r="K194" s="10">
        <v>79.06</v>
      </c>
      <c r="L194" s="10">
        <v>42.55634868997</v>
      </c>
      <c r="M194" s="10">
        <v>13.667460633747499</v>
      </c>
      <c r="N194" s="12">
        <v>594.4787938456</v>
      </c>
      <c r="O194" s="10">
        <v>2898.66</v>
      </c>
      <c r="P194" s="13">
        <v>37.413399</v>
      </c>
      <c r="Q194" s="13">
        <v>-81.176521</v>
      </c>
      <c r="R194" s="10">
        <v>2.48</v>
      </c>
      <c r="S194" s="10">
        <v>42.32</v>
      </c>
      <c r="T194" s="10">
        <v>21.81</v>
      </c>
      <c r="U194" s="10">
        <v>35.55840348378</v>
      </c>
      <c r="V194" s="10">
        <v>68.19</v>
      </c>
      <c r="W194" s="10">
        <v>17.99</v>
      </c>
      <c r="X194" s="10">
        <v>0.24</v>
      </c>
      <c r="Y194" s="10">
        <v>13.09</v>
      </c>
      <c r="Z194" s="10">
        <v>0</v>
      </c>
      <c r="AA194" s="10">
        <v>0.26</v>
      </c>
      <c r="AB194" s="10">
        <v>0.31</v>
      </c>
      <c r="AC194" s="10">
        <v>6.18</v>
      </c>
      <c r="AD194" s="10">
        <f t="shared" si="41"/>
        <v>10.292236375608773</v>
      </c>
      <c r="AE194" s="10">
        <f t="shared" si="42"/>
        <v>4.134800944799798</v>
      </c>
      <c r="AF194" s="10">
        <f t="shared" si="43"/>
        <v>0.5557137466957893</v>
      </c>
      <c r="AG194" s="10">
        <f t="shared" si="44"/>
        <v>3.2458187416678412</v>
      </c>
      <c r="AH194" s="10">
        <f t="shared" si="59"/>
        <v>3065.8780310627194</v>
      </c>
      <c r="AI194" s="10">
        <f t="shared" si="46"/>
        <v>17.74531155474894</v>
      </c>
      <c r="AJ194" s="10">
        <f t="shared" si="47"/>
        <v>1.8577721640539488</v>
      </c>
      <c r="AK194" s="12">
        <f t="shared" si="56"/>
        <v>1.3572575201954338</v>
      </c>
      <c r="AL194" s="12">
        <f t="shared" si="57"/>
        <v>0.7367798557903796</v>
      </c>
      <c r="AM194" s="12">
        <f t="shared" si="48"/>
        <v>21.385179216442594</v>
      </c>
      <c r="AN194" s="12">
        <f t="shared" si="58"/>
        <v>3981.243483989266</v>
      </c>
      <c r="AO194" s="10">
        <f t="shared" si="49"/>
        <v>0.02986117682706467</v>
      </c>
      <c r="AQ194" s="10"/>
      <c r="AR194" s="11"/>
      <c r="AS194" s="11"/>
      <c r="AT194" s="10"/>
      <c r="AU194" s="10"/>
      <c r="AV194" s="10"/>
      <c r="AW194" s="10"/>
      <c r="AX194" s="10"/>
      <c r="AY194" s="10"/>
      <c r="AZ194" s="10"/>
      <c r="BA194" s="10"/>
      <c r="BB194" s="10"/>
      <c r="BC194" s="13"/>
      <c r="BD194" s="13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</row>
    <row r="195" spans="1:80" ht="12.75">
      <c r="A195" s="1">
        <v>193</v>
      </c>
      <c r="B195" s="9" t="s">
        <v>419</v>
      </c>
      <c r="C195" s="1" t="s">
        <v>420</v>
      </c>
      <c r="D195" s="10">
        <v>4602</v>
      </c>
      <c r="E195" s="11">
        <v>37.64539718</v>
      </c>
      <c r="F195" s="11">
        <v>-80.8836976</v>
      </c>
      <c r="G195" s="10">
        <v>715.3</v>
      </c>
      <c r="H195" s="10">
        <v>388.77</v>
      </c>
      <c r="I195" s="10">
        <v>4351.4</v>
      </c>
      <c r="J195" s="10">
        <v>57.98</v>
      </c>
      <c r="K195" s="10">
        <v>283.01</v>
      </c>
      <c r="L195" s="10">
        <v>144.5646393114</v>
      </c>
      <c r="M195" s="10">
        <v>6.620353407631054</v>
      </c>
      <c r="N195" s="12">
        <v>6216.293778644</v>
      </c>
      <c r="O195" s="10">
        <v>3541.68</v>
      </c>
      <c r="P195" s="13">
        <v>36.972984</v>
      </c>
      <c r="Q195" s="13">
        <v>-80.96788</v>
      </c>
      <c r="R195" s="10">
        <v>3.42</v>
      </c>
      <c r="S195" s="10">
        <v>46.31</v>
      </c>
      <c r="T195" s="10">
        <v>21.68</v>
      </c>
      <c r="U195" s="10">
        <v>26.1214323392</v>
      </c>
      <c r="V195" s="10">
        <v>64.19</v>
      </c>
      <c r="W195" s="10">
        <v>27.44</v>
      </c>
      <c r="X195" s="10">
        <v>0.1</v>
      </c>
      <c r="Y195" s="10">
        <v>7.05</v>
      </c>
      <c r="Z195" s="10">
        <v>0.07</v>
      </c>
      <c r="AA195" s="10">
        <v>0.55</v>
      </c>
      <c r="AB195" s="10">
        <v>0.54</v>
      </c>
      <c r="AC195" s="10">
        <v>4.09</v>
      </c>
      <c r="AD195" s="10">
        <f aca="true" t="shared" si="60" ref="AD195:AD258">D195/L195</f>
        <v>31.833510752840777</v>
      </c>
      <c r="AE195" s="10">
        <f aca="true" t="shared" si="61" ref="AE195:AE258">L195/AD195</f>
        <v>4.541272259720811</v>
      </c>
      <c r="AF195" s="10">
        <f aca="true" t="shared" si="62" ref="AF195:AF258">1.13*(POWER(1/AE195,0.5))</f>
        <v>0.5302609843245242</v>
      </c>
      <c r="AG195" s="10">
        <f aca="true" t="shared" si="63" ref="AG195:AG258">0.785*AE195</f>
        <v>3.564898723880837</v>
      </c>
      <c r="AH195" s="10">
        <f t="shared" si="59"/>
        <v>43003.76667402471</v>
      </c>
      <c r="AI195" s="10">
        <f aca="true" t="shared" si="64" ref="AI195:AI258">I195/G195</f>
        <v>6.083321683209842</v>
      </c>
      <c r="AJ195" s="10">
        <f aca="true" t="shared" si="65" ref="AJ195:AJ258">K195/L195</f>
        <v>1.9576709861280897</v>
      </c>
      <c r="AK195" s="12">
        <f t="shared" si="56"/>
        <v>1.3507809166979574</v>
      </c>
      <c r="AL195" s="12">
        <f t="shared" si="57"/>
        <v>0.7403125019300268</v>
      </c>
      <c r="AM195" s="12">
        <f aca="true" t="shared" si="66" ref="AM195:AM258">K195/POWER(M195,0.5)</f>
        <v>109.9920242149392</v>
      </c>
      <c r="AN195" s="12">
        <f t="shared" si="58"/>
        <v>5877.788080919491</v>
      </c>
      <c r="AO195" s="10">
        <f aca="true" t="shared" si="67" ref="AO195:AO258">M195/H195</f>
        <v>0.01702897190531948</v>
      </c>
      <c r="AQ195" s="10"/>
      <c r="AR195" s="11"/>
      <c r="AS195" s="11"/>
      <c r="AT195" s="10"/>
      <c r="AU195" s="10"/>
      <c r="AV195" s="10"/>
      <c r="AW195" s="10"/>
      <c r="AX195" s="10"/>
      <c r="AY195" s="10"/>
      <c r="AZ195" s="10"/>
      <c r="BA195" s="10"/>
      <c r="BB195" s="10"/>
      <c r="BC195" s="13"/>
      <c r="BD195" s="13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</row>
    <row r="196" spans="1:80" ht="12.75">
      <c r="A196" s="1">
        <v>194</v>
      </c>
      <c r="B196" s="9" t="s">
        <v>421</v>
      </c>
      <c r="C196" s="1" t="s">
        <v>422</v>
      </c>
      <c r="D196" s="10">
        <v>1.13</v>
      </c>
      <c r="E196" s="11">
        <v>38.55844846</v>
      </c>
      <c r="F196" s="11">
        <v>-79.830893</v>
      </c>
      <c r="G196" s="10">
        <v>5.58</v>
      </c>
      <c r="H196" s="10">
        <v>508.5</v>
      </c>
      <c r="I196" s="10">
        <v>1794.5</v>
      </c>
      <c r="J196" s="10">
        <v>138.72</v>
      </c>
      <c r="K196" s="10">
        <v>2.12</v>
      </c>
      <c r="L196" s="10">
        <v>1.903532142013</v>
      </c>
      <c r="M196" s="10">
        <v>769.534481957963</v>
      </c>
      <c r="N196" s="12">
        <v>1.296584070533</v>
      </c>
      <c r="O196" s="10">
        <v>3734.02</v>
      </c>
      <c r="P196" s="13">
        <v>38.564232</v>
      </c>
      <c r="Q196" s="13">
        <v>-79.846497</v>
      </c>
      <c r="R196" s="10">
        <v>2.68</v>
      </c>
      <c r="S196" s="10">
        <v>54.39</v>
      </c>
      <c r="T196" s="10">
        <v>14.94</v>
      </c>
      <c r="U196" s="10">
        <v>72.06677940247</v>
      </c>
      <c r="V196" s="10">
        <v>89.63</v>
      </c>
      <c r="W196" s="10">
        <v>0</v>
      </c>
      <c r="X196" s="10">
        <v>0.63</v>
      </c>
      <c r="Y196" s="10">
        <v>9.63</v>
      </c>
      <c r="Z196" s="10">
        <v>0</v>
      </c>
      <c r="AA196" s="10">
        <v>0</v>
      </c>
      <c r="AB196" s="10">
        <v>0.3</v>
      </c>
      <c r="AC196" s="10">
        <v>3.14</v>
      </c>
      <c r="AD196" s="10">
        <f t="shared" si="60"/>
        <v>0.5936332647396309</v>
      </c>
      <c r="AE196" s="10">
        <f t="shared" si="61"/>
        <v>3.206579305908496</v>
      </c>
      <c r="AF196" s="10">
        <f t="shared" si="62"/>
        <v>0.6310408163471987</v>
      </c>
      <c r="AG196" s="10">
        <f t="shared" si="63"/>
        <v>2.5171647551381695</v>
      </c>
      <c r="AH196" s="10">
        <f t="shared" si="59"/>
        <v>5.2567628537503</v>
      </c>
      <c r="AI196" s="10">
        <f t="shared" si="64"/>
        <v>321.59498207885304</v>
      </c>
      <c r="AJ196" s="10">
        <f t="shared" si="65"/>
        <v>1.113719045352228</v>
      </c>
      <c r="AK196" s="12">
        <f t="shared" si="56"/>
        <v>1.147419531445133</v>
      </c>
      <c r="AL196" s="12">
        <f t="shared" si="57"/>
        <v>0.871520810475081</v>
      </c>
      <c r="AM196" s="12">
        <f t="shared" si="66"/>
        <v>0.0764226016928069</v>
      </c>
      <c r="AN196" s="12">
        <f t="shared" si="58"/>
        <v>2059.044349178291</v>
      </c>
      <c r="AO196" s="10">
        <f t="shared" si="67"/>
        <v>1.5133421474099567</v>
      </c>
      <c r="AQ196" s="10"/>
      <c r="AR196" s="11"/>
      <c r="AS196" s="11"/>
      <c r="AT196" s="10"/>
      <c r="AU196" s="10"/>
      <c r="AV196" s="10"/>
      <c r="AW196" s="10"/>
      <c r="AX196" s="10"/>
      <c r="AY196" s="10"/>
      <c r="AZ196" s="10"/>
      <c r="BA196" s="10"/>
      <c r="BB196" s="10"/>
      <c r="BC196" s="13"/>
      <c r="BD196" s="13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</row>
    <row r="197" spans="1:80" ht="12.75">
      <c r="A197" s="1">
        <v>195</v>
      </c>
      <c r="B197" s="9" t="s">
        <v>423</v>
      </c>
      <c r="C197" s="1" t="s">
        <v>424</v>
      </c>
      <c r="D197" s="10">
        <v>133</v>
      </c>
      <c r="E197" s="11">
        <v>38.54372659</v>
      </c>
      <c r="F197" s="11">
        <v>-79.833115</v>
      </c>
      <c r="G197" s="10">
        <v>79.559958375</v>
      </c>
      <c r="H197" s="10">
        <v>460.5795882139</v>
      </c>
      <c r="I197" s="10">
        <v>1922.7</v>
      </c>
      <c r="J197" s="10">
        <v>94.2447652816772</v>
      </c>
      <c r="K197" s="10">
        <v>21.32386341367</v>
      </c>
      <c r="L197" s="10">
        <v>14.0558658956</v>
      </c>
      <c r="M197" s="10">
        <v>38.573573366381126</v>
      </c>
      <c r="N197" s="12">
        <v>169.3917980845</v>
      </c>
      <c r="O197" s="10">
        <v>3661.462460103</v>
      </c>
      <c r="P197" s="13">
        <v>38.6064453</v>
      </c>
      <c r="Q197" s="13">
        <v>-79.7419281</v>
      </c>
      <c r="R197" s="10">
        <v>2.767913514</v>
      </c>
      <c r="S197" s="10">
        <v>53.17820798</v>
      </c>
      <c r="T197" s="10">
        <v>16.4590732976</v>
      </c>
      <c r="U197" s="10">
        <v>72.13255726277</v>
      </c>
      <c r="V197" s="10">
        <v>94.64</v>
      </c>
      <c r="W197" s="10">
        <v>0.34</v>
      </c>
      <c r="X197" s="10">
        <v>0.72</v>
      </c>
      <c r="Y197" s="10">
        <v>3.64</v>
      </c>
      <c r="Z197" s="10">
        <v>0.23</v>
      </c>
      <c r="AA197" s="10">
        <v>0.2</v>
      </c>
      <c r="AB197" s="10">
        <v>0.28</v>
      </c>
      <c r="AC197" s="10">
        <v>1.72</v>
      </c>
      <c r="AD197" s="10">
        <f t="shared" si="60"/>
        <v>9.462241671047378</v>
      </c>
      <c r="AE197" s="10">
        <f t="shared" si="61"/>
        <v>1.4854689178578286</v>
      </c>
      <c r="AF197" s="10">
        <f t="shared" si="62"/>
        <v>0.9271428618323276</v>
      </c>
      <c r="AG197" s="10">
        <f t="shared" si="63"/>
        <v>1.1660931005183954</v>
      </c>
      <c r="AH197" s="10">
        <f t="shared" si="59"/>
        <v>813.1400129771464</v>
      </c>
      <c r="AI197" s="10">
        <f t="shared" si="64"/>
        <v>24.166679310432713</v>
      </c>
      <c r="AJ197" s="10">
        <f t="shared" si="65"/>
        <v>1.5170793156432396</v>
      </c>
      <c r="AK197" s="12">
        <f t="shared" si="56"/>
        <v>1.273622541988722</v>
      </c>
      <c r="AL197" s="12">
        <f t="shared" si="57"/>
        <v>0.7851619824807208</v>
      </c>
      <c r="AM197" s="12">
        <f t="shared" si="66"/>
        <v>3.433372748191555</v>
      </c>
      <c r="AN197" s="12">
        <f t="shared" si="58"/>
        <v>2448.7940614817157</v>
      </c>
      <c r="AO197" s="10">
        <f t="shared" si="67"/>
        <v>0.08375007133070557</v>
      </c>
      <c r="AQ197" s="10"/>
      <c r="AR197" s="11"/>
      <c r="AS197" s="11"/>
      <c r="AT197" s="10"/>
      <c r="AU197" s="10"/>
      <c r="AV197" s="10"/>
      <c r="AW197" s="10"/>
      <c r="AX197" s="10"/>
      <c r="AY197" s="10"/>
      <c r="AZ197" s="10"/>
      <c r="BA197" s="10"/>
      <c r="BB197" s="10"/>
      <c r="BC197" s="13"/>
      <c r="BD197" s="13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</row>
    <row r="198" spans="1:80" ht="12.75">
      <c r="A198" s="1">
        <v>196</v>
      </c>
      <c r="B198" s="9" t="s">
        <v>425</v>
      </c>
      <c r="C198" s="1" t="s">
        <v>426</v>
      </c>
      <c r="D198" s="10">
        <v>1.28</v>
      </c>
      <c r="E198" s="11">
        <v>38.5084502</v>
      </c>
      <c r="F198" s="11">
        <v>-79.7839453</v>
      </c>
      <c r="G198" s="10">
        <v>7.33</v>
      </c>
      <c r="H198" s="10">
        <v>495.42</v>
      </c>
      <c r="I198" s="10">
        <v>1048.7</v>
      </c>
      <c r="J198" s="10">
        <v>34.86</v>
      </c>
      <c r="K198" s="10">
        <v>3.17</v>
      </c>
      <c r="L198" s="10">
        <v>2.876906153252</v>
      </c>
      <c r="M198" s="10">
        <v>195.03239603686126</v>
      </c>
      <c r="N198" s="12">
        <v>2.610592180391</v>
      </c>
      <c r="O198" s="10">
        <v>3333.04</v>
      </c>
      <c r="P198" s="13">
        <v>38.520405</v>
      </c>
      <c r="Q198" s="13">
        <v>-79.759071</v>
      </c>
      <c r="R198" s="10">
        <v>2.73</v>
      </c>
      <c r="S198" s="10">
        <v>48.47</v>
      </c>
      <c r="T198" s="10">
        <v>15.42</v>
      </c>
      <c r="U198" s="10">
        <v>72.18277590874</v>
      </c>
      <c r="V198" s="10">
        <v>91.48</v>
      </c>
      <c r="W198" s="10">
        <v>1.85</v>
      </c>
      <c r="X198" s="10">
        <v>0.25</v>
      </c>
      <c r="Y198" s="10">
        <v>5.72</v>
      </c>
      <c r="Z198" s="10">
        <v>0.53</v>
      </c>
      <c r="AA198" s="10">
        <v>0</v>
      </c>
      <c r="AB198" s="10">
        <v>0.34</v>
      </c>
      <c r="AC198" s="10">
        <v>2.28</v>
      </c>
      <c r="AD198" s="10">
        <f t="shared" si="60"/>
        <v>0.444922403378752</v>
      </c>
      <c r="AE198" s="10">
        <f t="shared" si="61"/>
        <v>6.466085167671265</v>
      </c>
      <c r="AF198" s="10">
        <f t="shared" si="62"/>
        <v>0.44438330354994143</v>
      </c>
      <c r="AG198" s="10">
        <f t="shared" si="63"/>
        <v>5.075876856621943</v>
      </c>
      <c r="AH198" s="10">
        <f t="shared" si="59"/>
        <v>7.349434506413674</v>
      </c>
      <c r="AI198" s="10">
        <f t="shared" si="64"/>
        <v>143.06957708049114</v>
      </c>
      <c r="AJ198" s="10">
        <f t="shared" si="65"/>
        <v>1.1018781396176904</v>
      </c>
      <c r="AK198" s="12">
        <f t="shared" si="56"/>
        <v>2.0395251409304684</v>
      </c>
      <c r="AL198" s="12">
        <f t="shared" si="57"/>
        <v>0.4903102099265037</v>
      </c>
      <c r="AM198" s="12">
        <f t="shared" si="66"/>
        <v>0.22698956056594052</v>
      </c>
      <c r="AN198" s="12">
        <f t="shared" si="58"/>
        <v>2138.8500152937822</v>
      </c>
      <c r="AO198" s="10">
        <f t="shared" si="67"/>
        <v>0.39367081675520016</v>
      </c>
      <c r="AQ198" s="10"/>
      <c r="AR198" s="11"/>
      <c r="AS198" s="11"/>
      <c r="AT198" s="10"/>
      <c r="AU198" s="10"/>
      <c r="AV198" s="10"/>
      <c r="AW198" s="10"/>
      <c r="AX198" s="10"/>
      <c r="AY198" s="10"/>
      <c r="AZ198" s="10"/>
      <c r="BA198" s="10"/>
      <c r="BB198" s="10"/>
      <c r="BC198" s="13"/>
      <c r="BD198" s="13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</row>
    <row r="199" spans="1:80" ht="12.75">
      <c r="A199" s="1">
        <v>197</v>
      </c>
      <c r="B199" s="9" t="s">
        <v>427</v>
      </c>
      <c r="C199" s="1" t="s">
        <v>428</v>
      </c>
      <c r="D199" s="10">
        <v>1.52</v>
      </c>
      <c r="E199" s="11">
        <v>38.40900796</v>
      </c>
      <c r="F199" s="11">
        <v>-79.8117228</v>
      </c>
      <c r="G199" s="10">
        <v>9.07</v>
      </c>
      <c r="H199" s="10">
        <v>562.77</v>
      </c>
      <c r="I199" s="10">
        <v>1658.7</v>
      </c>
      <c r="J199" s="10">
        <v>150.79</v>
      </c>
      <c r="K199" s="10">
        <v>3.22</v>
      </c>
      <c r="L199" s="10">
        <v>3.147761548691</v>
      </c>
      <c r="M199" s="10">
        <v>382.6039058028</v>
      </c>
      <c r="N199" s="12" t="s">
        <v>64</v>
      </c>
      <c r="O199" s="10">
        <v>3525.62</v>
      </c>
      <c r="P199" s="13">
        <v>38.399422</v>
      </c>
      <c r="Q199" s="13">
        <v>-79.785729</v>
      </c>
      <c r="R199" s="10">
        <v>2.88</v>
      </c>
      <c r="S199" s="10">
        <v>51.3</v>
      </c>
      <c r="T199" s="10">
        <v>15.98</v>
      </c>
      <c r="U199" s="10">
        <v>72.25443519149</v>
      </c>
      <c r="V199" s="10">
        <v>98.68</v>
      </c>
      <c r="W199" s="10">
        <v>0.36</v>
      </c>
      <c r="X199" s="10">
        <v>0.16</v>
      </c>
      <c r="Y199" s="10">
        <v>0.7</v>
      </c>
      <c r="Z199" s="10">
        <v>0</v>
      </c>
      <c r="AA199" s="10">
        <v>0</v>
      </c>
      <c r="AB199" s="10">
        <v>0.11</v>
      </c>
      <c r="AC199" s="10">
        <v>0.99</v>
      </c>
      <c r="AD199" s="10">
        <f t="shared" si="60"/>
        <v>0.48288282847603037</v>
      </c>
      <c r="AE199" s="10">
        <f t="shared" si="61"/>
        <v>6.518686031195766</v>
      </c>
      <c r="AF199" s="10">
        <f t="shared" si="62"/>
        <v>0.442586753513885</v>
      </c>
      <c r="AG199" s="10">
        <f t="shared" si="63"/>
        <v>5.117168534488676</v>
      </c>
      <c r="AH199" s="10">
        <f aca="true" t="shared" si="68" ref="AH199:AH230">G199/2*(POWER((3.141593*D199),0.5))</f>
        <v>9.910008926058845</v>
      </c>
      <c r="AI199" s="10">
        <f t="shared" si="64"/>
        <v>182.87761852260198</v>
      </c>
      <c r="AJ199" s="10">
        <f t="shared" si="65"/>
        <v>1.0229491497979064</v>
      </c>
      <c r="AK199" s="12" t="s">
        <v>64</v>
      </c>
      <c r="AL199" s="12" t="s">
        <v>64</v>
      </c>
      <c r="AM199" s="12">
        <f t="shared" si="66"/>
        <v>0.16461945975538447</v>
      </c>
      <c r="AN199" s="12" t="s">
        <v>64</v>
      </c>
      <c r="AO199" s="10">
        <f t="shared" si="67"/>
        <v>0.6798583894002879</v>
      </c>
      <c r="AQ199" s="10"/>
      <c r="AR199" s="11"/>
      <c r="AS199" s="11"/>
      <c r="AT199" s="10"/>
      <c r="AU199" s="10"/>
      <c r="AV199" s="10"/>
      <c r="AW199" s="10"/>
      <c r="AX199" s="10"/>
      <c r="AY199" s="10"/>
      <c r="AZ199" s="10"/>
      <c r="BA199" s="10"/>
      <c r="BB199" s="10"/>
      <c r="BC199" s="13"/>
      <c r="BD199" s="13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</row>
    <row r="200" spans="1:80" ht="12.75">
      <c r="A200" s="1">
        <v>198</v>
      </c>
      <c r="B200" s="9" t="s">
        <v>429</v>
      </c>
      <c r="C200" s="1" t="s">
        <v>430</v>
      </c>
      <c r="D200" s="10">
        <v>0.1</v>
      </c>
      <c r="E200" s="11">
        <v>38.23595498</v>
      </c>
      <c r="F200" s="11">
        <v>-79.973949</v>
      </c>
      <c r="G200" s="10">
        <v>2.08</v>
      </c>
      <c r="H200" s="10">
        <v>496.59</v>
      </c>
      <c r="I200" s="10">
        <v>405.7</v>
      </c>
      <c r="J200" s="10">
        <v>75.24</v>
      </c>
      <c r="K200" s="10">
        <v>0.44</v>
      </c>
      <c r="L200" s="10">
        <v>0.5348981453247</v>
      </c>
      <c r="M200" s="10">
        <v>420.1707737116993</v>
      </c>
      <c r="N200" s="12" t="s">
        <v>64</v>
      </c>
      <c r="O200" s="10">
        <v>2623.89</v>
      </c>
      <c r="P200" s="13">
        <v>38.239758</v>
      </c>
      <c r="Q200" s="13">
        <v>-79.975098</v>
      </c>
      <c r="R200" s="10">
        <v>2.94</v>
      </c>
      <c r="S200" s="10">
        <v>48.53</v>
      </c>
      <c r="T200" s="10">
        <v>16.48</v>
      </c>
      <c r="U200" s="10">
        <v>60.11479978128</v>
      </c>
      <c r="V200" s="10">
        <v>100.47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0.8</v>
      </c>
      <c r="AD200" s="10">
        <f t="shared" si="60"/>
        <v>0.18695148015384658</v>
      </c>
      <c r="AE200" s="10">
        <f t="shared" si="61"/>
        <v>2.8611602587180394</v>
      </c>
      <c r="AF200" s="10">
        <f t="shared" si="62"/>
        <v>0.6680475128252908</v>
      </c>
      <c r="AG200" s="10">
        <f t="shared" si="63"/>
        <v>2.246010803093661</v>
      </c>
      <c r="AH200" s="10">
        <f t="shared" si="68"/>
        <v>0.5829191186434015</v>
      </c>
      <c r="AI200" s="10">
        <f t="shared" si="64"/>
        <v>195.0480769230769</v>
      </c>
      <c r="AJ200" s="10">
        <f t="shared" si="65"/>
        <v>0.822586512676925</v>
      </c>
      <c r="AK200" s="12" t="s">
        <v>64</v>
      </c>
      <c r="AL200" s="12" t="s">
        <v>64</v>
      </c>
      <c r="AM200" s="12">
        <f t="shared" si="66"/>
        <v>0.021465438081076482</v>
      </c>
      <c r="AN200" s="12" t="s">
        <v>64</v>
      </c>
      <c r="AO200" s="10">
        <f t="shared" si="67"/>
        <v>0.8461120314780792</v>
      </c>
      <c r="AQ200" s="10"/>
      <c r="AR200" s="11"/>
      <c r="AS200" s="11"/>
      <c r="AT200" s="10"/>
      <c r="AU200" s="10"/>
      <c r="AV200" s="10"/>
      <c r="AW200" s="10"/>
      <c r="AX200" s="10"/>
      <c r="AY200" s="10"/>
      <c r="AZ200" s="10"/>
      <c r="BA200" s="10"/>
      <c r="BB200" s="10"/>
      <c r="BC200" s="13"/>
      <c r="BD200" s="13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</row>
    <row r="201" spans="1:80" ht="12.75">
      <c r="A201" s="1">
        <v>199</v>
      </c>
      <c r="B201" s="9" t="s">
        <v>431</v>
      </c>
      <c r="C201" s="1" t="s">
        <v>432</v>
      </c>
      <c r="D201" s="10">
        <v>108</v>
      </c>
      <c r="E201" s="11">
        <v>38.2112316</v>
      </c>
      <c r="F201" s="11">
        <v>-80.0747867</v>
      </c>
      <c r="G201" s="10">
        <v>83.591684748</v>
      </c>
      <c r="H201" s="10">
        <v>496.5850629795</v>
      </c>
      <c r="I201" s="10">
        <v>2325.3</v>
      </c>
      <c r="J201" s="10">
        <v>51.235378742218</v>
      </c>
      <c r="K201" s="10">
        <v>27.44395063769</v>
      </c>
      <c r="L201" s="10">
        <v>21.29821382813</v>
      </c>
      <c r="M201" s="10">
        <v>25.142345616214648</v>
      </c>
      <c r="N201" s="12">
        <v>81.41077246624</v>
      </c>
      <c r="O201" s="10">
        <v>3310.613506987</v>
      </c>
      <c r="P201" s="13">
        <v>38.1943893</v>
      </c>
      <c r="Q201" s="13">
        <v>-79.9487305</v>
      </c>
      <c r="R201" s="10">
        <v>2.981366337</v>
      </c>
      <c r="S201" s="10">
        <v>48.06446071</v>
      </c>
      <c r="T201" s="10">
        <v>17.4559510868</v>
      </c>
      <c r="U201" s="10">
        <v>58.0616052405</v>
      </c>
      <c r="V201" s="10">
        <v>89.44</v>
      </c>
      <c r="W201" s="10">
        <v>5.07</v>
      </c>
      <c r="X201" s="10">
        <v>0.14</v>
      </c>
      <c r="Y201" s="10">
        <v>2.93</v>
      </c>
      <c r="Z201" s="10">
        <v>0.19</v>
      </c>
      <c r="AA201" s="10">
        <v>0.06</v>
      </c>
      <c r="AB201" s="10">
        <v>1.19</v>
      </c>
      <c r="AC201" s="10">
        <v>1.74</v>
      </c>
      <c r="AD201" s="10">
        <f t="shared" si="60"/>
        <v>5.070847765522809</v>
      </c>
      <c r="AE201" s="10">
        <f t="shared" si="61"/>
        <v>4.200128817303221</v>
      </c>
      <c r="AF201" s="10">
        <f t="shared" si="62"/>
        <v>0.5513750857269921</v>
      </c>
      <c r="AG201" s="10">
        <f t="shared" si="63"/>
        <v>3.2971011215830286</v>
      </c>
      <c r="AH201" s="10">
        <f t="shared" si="68"/>
        <v>769.8744745292502</v>
      </c>
      <c r="AI201" s="10">
        <f t="shared" si="64"/>
        <v>27.817360147842155</v>
      </c>
      <c r="AJ201" s="10">
        <f t="shared" si="65"/>
        <v>1.2885564422985982</v>
      </c>
      <c r="AK201" s="12">
        <f aca="true" t="shared" si="69" ref="AK201:AK211">N201/D201</f>
        <v>0.7538034487614815</v>
      </c>
      <c r="AL201" s="12">
        <f aca="true" t="shared" si="70" ref="AL201:AL211">1/AK201</f>
        <v>1.32660576393359</v>
      </c>
      <c r="AM201" s="12">
        <f t="shared" si="66"/>
        <v>5.4732304374506295</v>
      </c>
      <c r="AN201" s="12">
        <f aca="true" t="shared" si="71" ref="AN201:AN211">AK201*I201</f>
        <v>1752.8191594050732</v>
      </c>
      <c r="AO201" s="10">
        <f t="shared" si="67"/>
        <v>0.05063049110934006</v>
      </c>
      <c r="AQ201" s="10"/>
      <c r="AR201" s="11"/>
      <c r="AS201" s="11"/>
      <c r="AT201" s="10"/>
      <c r="AU201" s="10"/>
      <c r="AV201" s="10"/>
      <c r="AW201" s="10"/>
      <c r="AX201" s="10"/>
      <c r="AY201" s="10"/>
      <c r="AZ201" s="10"/>
      <c r="BA201" s="10"/>
      <c r="BB201" s="10"/>
      <c r="BC201" s="13"/>
      <c r="BD201" s="13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</row>
    <row r="202" spans="1:80" ht="12.75">
      <c r="A202" s="1">
        <v>200</v>
      </c>
      <c r="B202" s="9" t="s">
        <v>433</v>
      </c>
      <c r="C202" s="1" t="s">
        <v>434</v>
      </c>
      <c r="D202" s="10">
        <v>540</v>
      </c>
      <c r="E202" s="11">
        <v>38.18595326</v>
      </c>
      <c r="F202" s="11">
        <v>-80.1306225</v>
      </c>
      <c r="G202" s="10">
        <v>182.176734501</v>
      </c>
      <c r="H202" s="10">
        <v>479.9901962466</v>
      </c>
      <c r="I202" s="10">
        <v>2760.6</v>
      </c>
      <c r="J202" s="10">
        <v>61.0652499198913</v>
      </c>
      <c r="K202" s="10">
        <v>70.66675501915</v>
      </c>
      <c r="L202" s="10">
        <v>42.87105927768</v>
      </c>
      <c r="M202" s="10">
        <v>16.067464721938304</v>
      </c>
      <c r="N202" s="12">
        <v>528.760540303</v>
      </c>
      <c r="O202" s="10">
        <v>3466.254217815</v>
      </c>
      <c r="P202" s="13">
        <v>38.387516</v>
      </c>
      <c r="Q202" s="13">
        <v>-79.8841095</v>
      </c>
      <c r="R202" s="10">
        <v>2.84624058</v>
      </c>
      <c r="S202" s="10">
        <v>50.65638155</v>
      </c>
      <c r="T202" s="10">
        <v>19.967507042</v>
      </c>
      <c r="U202" s="10">
        <v>65.6381496889</v>
      </c>
      <c r="V202" s="10">
        <v>89.34</v>
      </c>
      <c r="W202" s="10">
        <v>3.9</v>
      </c>
      <c r="X202" s="10">
        <v>0.6</v>
      </c>
      <c r="Y202" s="10">
        <v>3.83</v>
      </c>
      <c r="Z202" s="10">
        <v>0.31</v>
      </c>
      <c r="AA202" s="10">
        <v>0.39</v>
      </c>
      <c r="AB202" s="10">
        <v>1.57</v>
      </c>
      <c r="AC202" s="10">
        <v>1.94</v>
      </c>
      <c r="AD202" s="10">
        <f t="shared" si="60"/>
        <v>12.595909900484795</v>
      </c>
      <c r="AE202" s="10">
        <f t="shared" si="61"/>
        <v>3.403569858500652</v>
      </c>
      <c r="AF202" s="10">
        <f t="shared" si="62"/>
        <v>0.6125070742293844</v>
      </c>
      <c r="AG202" s="10">
        <f t="shared" si="63"/>
        <v>2.671802338923012</v>
      </c>
      <c r="AH202" s="10">
        <f t="shared" si="68"/>
        <v>3751.7574850568467</v>
      </c>
      <c r="AI202" s="10">
        <f t="shared" si="64"/>
        <v>15.153416859521359</v>
      </c>
      <c r="AJ202" s="10">
        <f t="shared" si="65"/>
        <v>1.64835570218675</v>
      </c>
      <c r="AK202" s="12">
        <f t="shared" si="69"/>
        <v>0.9791861857462962</v>
      </c>
      <c r="AL202" s="12">
        <f t="shared" si="70"/>
        <v>1.0212562376355834</v>
      </c>
      <c r="AM202" s="12">
        <f t="shared" si="66"/>
        <v>17.62955993498669</v>
      </c>
      <c r="AN202" s="12">
        <f t="shared" si="71"/>
        <v>2703.1413843712253</v>
      </c>
      <c r="AO202" s="10">
        <f t="shared" si="67"/>
        <v>0.0334745685382363</v>
      </c>
      <c r="AQ202" s="10"/>
      <c r="AR202" s="11"/>
      <c r="AS202" s="11"/>
      <c r="AT202" s="15"/>
      <c r="AU202" s="15"/>
      <c r="AV202" s="15"/>
      <c r="AW202" s="15"/>
      <c r="AX202" s="10"/>
      <c r="AY202" s="10"/>
      <c r="AZ202" s="10"/>
      <c r="BA202" s="10"/>
      <c r="BB202" s="10"/>
      <c r="BC202" s="13"/>
      <c r="BD202" s="13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</row>
    <row r="203" spans="1:80" ht="12.75">
      <c r="A203" s="1">
        <v>201</v>
      </c>
      <c r="B203" s="9" t="s">
        <v>435</v>
      </c>
      <c r="C203" s="1" t="s">
        <v>436</v>
      </c>
      <c r="D203" s="10">
        <v>144</v>
      </c>
      <c r="E203" s="11">
        <v>37.90762108</v>
      </c>
      <c r="F203" s="11">
        <v>-80.2906274</v>
      </c>
      <c r="G203" s="10">
        <v>70.01</v>
      </c>
      <c r="H203" s="10">
        <v>568.12</v>
      </c>
      <c r="I203" s="10">
        <v>1760.1</v>
      </c>
      <c r="J203" s="10">
        <v>44.02</v>
      </c>
      <c r="K203" s="10">
        <v>28.88</v>
      </c>
      <c r="L203" s="10">
        <v>22.14233144522</v>
      </c>
      <c r="M203" s="10">
        <v>43.15069176656523</v>
      </c>
      <c r="N203" s="12">
        <v>223.8659497045</v>
      </c>
      <c r="O203" s="10">
        <v>2754.27</v>
      </c>
      <c r="P203" s="13">
        <v>37.974937</v>
      </c>
      <c r="Q203" s="13">
        <v>-80.12738</v>
      </c>
      <c r="R203" s="10">
        <v>2.92</v>
      </c>
      <c r="S203" s="10">
        <v>44.91</v>
      </c>
      <c r="T203" s="10">
        <v>19.21</v>
      </c>
      <c r="U203" s="10">
        <v>36.39545686179</v>
      </c>
      <c r="V203" s="10">
        <v>94.96</v>
      </c>
      <c r="W203" s="10">
        <v>2.77</v>
      </c>
      <c r="X203" s="10">
        <v>0.01</v>
      </c>
      <c r="Y203" s="10">
        <v>1.93</v>
      </c>
      <c r="Z203" s="10">
        <v>0.03</v>
      </c>
      <c r="AA203" s="10">
        <v>0.26</v>
      </c>
      <c r="AB203" s="10">
        <v>0.11</v>
      </c>
      <c r="AC203" s="10">
        <v>1.45</v>
      </c>
      <c r="AD203" s="10">
        <f t="shared" si="60"/>
        <v>6.50338020439515</v>
      </c>
      <c r="AE203" s="10">
        <f t="shared" si="61"/>
        <v>3.4047419571526283</v>
      </c>
      <c r="AF203" s="10">
        <f t="shared" si="62"/>
        <v>0.6124016359138765</v>
      </c>
      <c r="AG203" s="10">
        <f t="shared" si="63"/>
        <v>2.6727224363648134</v>
      </c>
      <c r="AH203" s="10">
        <f t="shared" si="68"/>
        <v>744.5370056598495</v>
      </c>
      <c r="AI203" s="10">
        <f t="shared" si="64"/>
        <v>25.140694186544778</v>
      </c>
      <c r="AJ203" s="10">
        <f t="shared" si="65"/>
        <v>1.3042890298814716</v>
      </c>
      <c r="AK203" s="12">
        <f t="shared" si="69"/>
        <v>1.5546246507256944</v>
      </c>
      <c r="AL203" s="12">
        <f t="shared" si="70"/>
        <v>0.6432420838902836</v>
      </c>
      <c r="AM203" s="12">
        <f t="shared" si="66"/>
        <v>4.396461837016467</v>
      </c>
      <c r="AN203" s="12">
        <f t="shared" si="71"/>
        <v>2736.2948477422947</v>
      </c>
      <c r="AO203" s="10">
        <f t="shared" si="67"/>
        <v>0.07595348124791458</v>
      </c>
      <c r="AQ203" s="10"/>
      <c r="AR203" s="11"/>
      <c r="AS203" s="11"/>
      <c r="AT203" s="10"/>
      <c r="AU203" s="10"/>
      <c r="AV203" s="10"/>
      <c r="AW203" s="10"/>
      <c r="AX203" s="10"/>
      <c r="AY203" s="10"/>
      <c r="AZ203" s="10"/>
      <c r="BA203" s="10"/>
      <c r="BB203" s="10"/>
      <c r="BC203" s="13"/>
      <c r="BD203" s="13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</row>
    <row r="204" spans="1:80" ht="12.75">
      <c r="A204" s="1">
        <v>202</v>
      </c>
      <c r="B204" s="9" t="s">
        <v>437</v>
      </c>
      <c r="C204" s="1" t="s">
        <v>438</v>
      </c>
      <c r="D204" s="10">
        <v>80.8</v>
      </c>
      <c r="E204" s="11">
        <v>37.68484474</v>
      </c>
      <c r="F204" s="11">
        <v>-80.4567373</v>
      </c>
      <c r="G204" s="10">
        <v>61.7402566251</v>
      </c>
      <c r="H204" s="10">
        <v>382.3846010774</v>
      </c>
      <c r="I204" s="10">
        <v>1893.8</v>
      </c>
      <c r="J204" s="10">
        <v>86.4299039840698</v>
      </c>
      <c r="K204" s="10">
        <v>21.72167851904</v>
      </c>
      <c r="L204" s="10">
        <v>14.29827241553</v>
      </c>
      <c r="M204" s="10">
        <v>26.02554249087618</v>
      </c>
      <c r="N204" s="12">
        <v>108.2272026685</v>
      </c>
      <c r="O204" s="10">
        <v>2757.54602</v>
      </c>
      <c r="P204" s="13">
        <v>37.6170998</v>
      </c>
      <c r="Q204" s="13">
        <v>-80.4000702</v>
      </c>
      <c r="R204" s="10">
        <v>2.808482587</v>
      </c>
      <c r="S204" s="10">
        <v>43.51916418</v>
      </c>
      <c r="T204" s="10">
        <v>21.8509808918</v>
      </c>
      <c r="U204" s="10">
        <v>31.91244250344</v>
      </c>
      <c r="V204" s="10">
        <v>78.16</v>
      </c>
      <c r="W204" s="10">
        <v>13.83</v>
      </c>
      <c r="X204" s="10">
        <v>0.23</v>
      </c>
      <c r="Y204" s="10">
        <v>4.97</v>
      </c>
      <c r="Z204" s="10">
        <v>0.26</v>
      </c>
      <c r="AA204" s="10">
        <v>0.25</v>
      </c>
      <c r="AB204" s="10">
        <v>1.69</v>
      </c>
      <c r="AC204" s="10">
        <v>2.73</v>
      </c>
      <c r="AD204" s="10">
        <f t="shared" si="60"/>
        <v>5.6510323521490236</v>
      </c>
      <c r="AE204" s="10">
        <f t="shared" si="61"/>
        <v>2.530205372137452</v>
      </c>
      <c r="AF204" s="10">
        <f t="shared" si="62"/>
        <v>0.7103960806821628</v>
      </c>
      <c r="AG204" s="10">
        <f t="shared" si="63"/>
        <v>1.9862112171278998</v>
      </c>
      <c r="AH204" s="10">
        <f t="shared" si="68"/>
        <v>491.8345974237701</v>
      </c>
      <c r="AI204" s="10">
        <f t="shared" si="64"/>
        <v>30.673665830376397</v>
      </c>
      <c r="AJ204" s="10">
        <f t="shared" si="65"/>
        <v>1.5191820303722219</v>
      </c>
      <c r="AK204" s="12">
        <f t="shared" si="69"/>
        <v>1.3394455775804455</v>
      </c>
      <c r="AL204" s="12">
        <f t="shared" si="70"/>
        <v>0.7465775517407621</v>
      </c>
      <c r="AM204" s="12">
        <f t="shared" si="66"/>
        <v>4.257880674856366</v>
      </c>
      <c r="AN204" s="12">
        <f t="shared" si="71"/>
        <v>2536.6420348218476</v>
      </c>
      <c r="AO204" s="10">
        <f t="shared" si="67"/>
        <v>0.06806116778120007</v>
      </c>
      <c r="AQ204" s="10"/>
      <c r="AR204" s="11"/>
      <c r="AS204" s="11"/>
      <c r="AT204" s="10"/>
      <c r="AU204" s="10"/>
      <c r="AV204" s="10"/>
      <c r="AW204" s="10"/>
      <c r="AX204" s="10"/>
      <c r="AY204" s="10"/>
      <c r="AZ204" s="10"/>
      <c r="BA204" s="10"/>
      <c r="BB204" s="10"/>
      <c r="BC204" s="13"/>
      <c r="BD204" s="13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</row>
    <row r="205" spans="1:80" ht="12.75">
      <c r="A205" s="1">
        <v>203</v>
      </c>
      <c r="B205" s="9" t="s">
        <v>439</v>
      </c>
      <c r="C205" s="1" t="s">
        <v>440</v>
      </c>
      <c r="D205" s="10">
        <v>1364</v>
      </c>
      <c r="E205" s="11">
        <v>37.7242874</v>
      </c>
      <c r="F205" s="11">
        <v>-80.641468</v>
      </c>
      <c r="G205" s="10">
        <v>364.031519625</v>
      </c>
      <c r="H205" s="10">
        <v>460.821365931</v>
      </c>
      <c r="I205" s="10">
        <v>3314.8</v>
      </c>
      <c r="J205" s="10">
        <v>57.0839829444885</v>
      </c>
      <c r="K205" s="10">
        <v>146.1625562662</v>
      </c>
      <c r="L205" s="10">
        <v>92.11131907278</v>
      </c>
      <c r="M205" s="10">
        <v>8.06246977962467</v>
      </c>
      <c r="N205" s="12">
        <v>1508.970983888</v>
      </c>
      <c r="O205" s="10">
        <v>3190.6169</v>
      </c>
      <c r="P205" s="13">
        <v>38.0987968</v>
      </c>
      <c r="Q205" s="13">
        <v>-80.1431198</v>
      </c>
      <c r="R205" s="10">
        <v>2.820464824</v>
      </c>
      <c r="S205" s="10">
        <v>47.27371968</v>
      </c>
      <c r="T205" s="10">
        <v>18.3695254232</v>
      </c>
      <c r="U205" s="10">
        <v>48.26699196114</v>
      </c>
      <c r="V205" s="10">
        <v>83.18</v>
      </c>
      <c r="W205" s="10">
        <v>10.03</v>
      </c>
      <c r="X205" s="10">
        <v>0.34</v>
      </c>
      <c r="Y205" s="10">
        <v>4.56</v>
      </c>
      <c r="Z205" s="10">
        <v>0.15</v>
      </c>
      <c r="AA205" s="10">
        <v>0.54</v>
      </c>
      <c r="AB205" s="10">
        <v>1.19</v>
      </c>
      <c r="AC205" s="10">
        <v>2.52</v>
      </c>
      <c r="AD205" s="10">
        <f t="shared" si="60"/>
        <v>14.80816922100813</v>
      </c>
      <c r="AE205" s="10">
        <f t="shared" si="61"/>
        <v>6.220304326486426</v>
      </c>
      <c r="AF205" s="10">
        <f t="shared" si="62"/>
        <v>0.45307763721790606</v>
      </c>
      <c r="AG205" s="10">
        <f t="shared" si="63"/>
        <v>4.8829388962918445</v>
      </c>
      <c r="AH205" s="10">
        <f t="shared" si="68"/>
        <v>11914.920210644192</v>
      </c>
      <c r="AI205" s="10">
        <f t="shared" si="64"/>
        <v>9.10580491330717</v>
      </c>
      <c r="AJ205" s="10">
        <f t="shared" si="65"/>
        <v>1.586803421528601</v>
      </c>
      <c r="AK205" s="12">
        <f t="shared" si="69"/>
        <v>1.1062837125278593</v>
      </c>
      <c r="AL205" s="12">
        <f t="shared" si="70"/>
        <v>0.9039272554370335</v>
      </c>
      <c r="AM205" s="12">
        <f t="shared" si="66"/>
        <v>51.475678526474944</v>
      </c>
      <c r="AN205" s="12">
        <f t="shared" si="71"/>
        <v>3667.109250287348</v>
      </c>
      <c r="AO205" s="10">
        <f t="shared" si="67"/>
        <v>0.017495867977683755</v>
      </c>
      <c r="AQ205" s="10"/>
      <c r="AR205" s="11"/>
      <c r="AS205" s="11"/>
      <c r="AT205" s="10"/>
      <c r="AU205" s="10"/>
      <c r="AV205" s="10"/>
      <c r="AW205" s="10"/>
      <c r="AX205" s="10"/>
      <c r="AY205" s="10"/>
      <c r="AZ205" s="10"/>
      <c r="BA205" s="10"/>
      <c r="BB205" s="10"/>
      <c r="BC205" s="13"/>
      <c r="BD205" s="13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</row>
    <row r="206" spans="1:80" ht="12.75">
      <c r="A206" s="1">
        <v>204</v>
      </c>
      <c r="B206" s="9" t="s">
        <v>441</v>
      </c>
      <c r="C206" s="1" t="s">
        <v>442</v>
      </c>
      <c r="D206" s="10">
        <v>3.84</v>
      </c>
      <c r="E206" s="11">
        <v>37.73762015</v>
      </c>
      <c r="F206" s="11">
        <v>-80.7098044</v>
      </c>
      <c r="G206" s="10">
        <v>11.56</v>
      </c>
      <c r="H206" s="10">
        <v>599.6</v>
      </c>
      <c r="I206" s="10">
        <v>2084.9</v>
      </c>
      <c r="J206" s="10">
        <v>62.5</v>
      </c>
      <c r="K206" s="10">
        <v>3.6</v>
      </c>
      <c r="L206" s="10">
        <v>3.096807397613</v>
      </c>
      <c r="M206" s="10">
        <v>568.8883821077421</v>
      </c>
      <c r="N206" s="12">
        <v>6.39333751041</v>
      </c>
      <c r="O206" s="10">
        <v>2872.38</v>
      </c>
      <c r="P206" s="13">
        <v>37.756981</v>
      </c>
      <c r="Q206" s="13">
        <v>-80.716843</v>
      </c>
      <c r="R206" s="10">
        <v>2.59</v>
      </c>
      <c r="S206" s="10">
        <v>47.39</v>
      </c>
      <c r="T206" s="10">
        <v>20.2</v>
      </c>
      <c r="U206" s="10">
        <v>49.70554584076</v>
      </c>
      <c r="V206" s="10">
        <v>97</v>
      </c>
      <c r="W206" s="10">
        <v>0.79</v>
      </c>
      <c r="X206" s="10">
        <v>0</v>
      </c>
      <c r="Y206" s="10">
        <v>2.31</v>
      </c>
      <c r="Z206" s="10">
        <v>0</v>
      </c>
      <c r="AA206" s="10">
        <v>0</v>
      </c>
      <c r="AB206" s="10">
        <v>0</v>
      </c>
      <c r="AC206" s="10">
        <v>1.39</v>
      </c>
      <c r="AD206" s="10">
        <f t="shared" si="60"/>
        <v>1.2399867046816822</v>
      </c>
      <c r="AE206" s="10">
        <f t="shared" si="61"/>
        <v>2.4974520984142194</v>
      </c>
      <c r="AF206" s="10">
        <f t="shared" si="62"/>
        <v>0.7150392139927045</v>
      </c>
      <c r="AG206" s="10">
        <f t="shared" si="63"/>
        <v>1.9604998972551624</v>
      </c>
      <c r="AH206" s="10">
        <f t="shared" si="68"/>
        <v>20.075594313290157</v>
      </c>
      <c r="AI206" s="10">
        <f t="shared" si="64"/>
        <v>180.35467128027682</v>
      </c>
      <c r="AJ206" s="10">
        <f t="shared" si="65"/>
        <v>1.1624875356390771</v>
      </c>
      <c r="AK206" s="12">
        <f t="shared" si="69"/>
        <v>1.6649316433359376</v>
      </c>
      <c r="AL206" s="12">
        <f t="shared" si="70"/>
        <v>0.6006252593027492</v>
      </c>
      <c r="AM206" s="12">
        <f t="shared" si="66"/>
        <v>0.15093465570952627</v>
      </c>
      <c r="AN206" s="12">
        <f t="shared" si="71"/>
        <v>3471.2159831910963</v>
      </c>
      <c r="AO206" s="10">
        <f t="shared" si="67"/>
        <v>0.948779823395167</v>
      </c>
      <c r="AQ206" s="10"/>
      <c r="AR206" s="11"/>
      <c r="AS206" s="11"/>
      <c r="AT206" s="10"/>
      <c r="AU206" s="10"/>
      <c r="AV206" s="10"/>
      <c r="AW206" s="10"/>
      <c r="AX206" s="10"/>
      <c r="AY206" s="10"/>
      <c r="AZ206" s="10"/>
      <c r="BA206" s="10"/>
      <c r="BB206" s="10"/>
      <c r="BC206" s="13"/>
      <c r="BD206" s="13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</row>
    <row r="207" spans="1:80" ht="12.75">
      <c r="A207" s="1">
        <v>205</v>
      </c>
      <c r="B207" s="9" t="s">
        <v>443</v>
      </c>
      <c r="C207" s="1" t="s">
        <v>444</v>
      </c>
      <c r="D207" s="10">
        <v>2.71</v>
      </c>
      <c r="E207" s="11">
        <v>37.68428725</v>
      </c>
      <c r="F207" s="11">
        <v>-80.7164695</v>
      </c>
      <c r="G207" s="10">
        <v>8.65</v>
      </c>
      <c r="H207" s="10">
        <v>479.61</v>
      </c>
      <c r="I207" s="10">
        <v>1021</v>
      </c>
      <c r="J207" s="10">
        <v>78.12</v>
      </c>
      <c r="K207" s="10">
        <v>3.65</v>
      </c>
      <c r="L207" s="10">
        <v>3.074361397339</v>
      </c>
      <c r="M207" s="10">
        <v>252.40761253797666</v>
      </c>
      <c r="N207" s="12">
        <v>3.551471421842</v>
      </c>
      <c r="O207" s="10">
        <v>2025.96</v>
      </c>
      <c r="P207" s="13">
        <v>37.703724</v>
      </c>
      <c r="Q207" s="13">
        <v>-80.716606</v>
      </c>
      <c r="R207" s="10">
        <v>2.55</v>
      </c>
      <c r="S207" s="10">
        <v>41.9</v>
      </c>
      <c r="T207" s="10">
        <v>21.95</v>
      </c>
      <c r="U207" s="10">
        <v>30.08572018155</v>
      </c>
      <c r="V207" s="10">
        <v>85.04</v>
      </c>
      <c r="W207" s="10">
        <v>10.5</v>
      </c>
      <c r="X207" s="10">
        <v>0.12</v>
      </c>
      <c r="Y207" s="10">
        <v>3.31</v>
      </c>
      <c r="Z207" s="10">
        <v>0</v>
      </c>
      <c r="AA207" s="10">
        <v>0</v>
      </c>
      <c r="AB207" s="10">
        <v>1.18</v>
      </c>
      <c r="AC207" s="10">
        <v>2.09</v>
      </c>
      <c r="AD207" s="10">
        <f t="shared" si="60"/>
        <v>0.8814838757556702</v>
      </c>
      <c r="AE207" s="10">
        <f t="shared" si="61"/>
        <v>3.487711439648786</v>
      </c>
      <c r="AF207" s="10">
        <f t="shared" si="62"/>
        <v>0.6050735525616928</v>
      </c>
      <c r="AG207" s="10">
        <f t="shared" si="63"/>
        <v>2.737853480124297</v>
      </c>
      <c r="AH207" s="10">
        <f t="shared" si="68"/>
        <v>12.619603722751906</v>
      </c>
      <c r="AI207" s="10">
        <f t="shared" si="64"/>
        <v>118.03468208092485</v>
      </c>
      <c r="AJ207" s="10">
        <f t="shared" si="65"/>
        <v>1.187238430445829</v>
      </c>
      <c r="AK207" s="12">
        <f t="shared" si="69"/>
        <v>1.310506059720295</v>
      </c>
      <c r="AL207" s="12">
        <f t="shared" si="70"/>
        <v>0.7630640030870461</v>
      </c>
      <c r="AM207" s="12">
        <f t="shared" si="66"/>
        <v>0.22974265729116242</v>
      </c>
      <c r="AN207" s="12">
        <f t="shared" si="71"/>
        <v>1338.0266869744214</v>
      </c>
      <c r="AO207" s="10">
        <f t="shared" si="67"/>
        <v>0.5262767926815051</v>
      </c>
      <c r="AQ207" s="10"/>
      <c r="AR207" s="11"/>
      <c r="AS207" s="11"/>
      <c r="AT207" s="10"/>
      <c r="AU207" s="10"/>
      <c r="AV207" s="10"/>
      <c r="AW207" s="10"/>
      <c r="AX207" s="10"/>
      <c r="AY207" s="10"/>
      <c r="AZ207" s="10"/>
      <c r="BA207" s="10"/>
      <c r="BB207" s="10"/>
      <c r="BC207" s="13"/>
      <c r="BD207" s="13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</row>
    <row r="208" spans="1:80" ht="12.75">
      <c r="A208" s="1">
        <v>206</v>
      </c>
      <c r="B208" s="9" t="s">
        <v>445</v>
      </c>
      <c r="C208" s="1" t="s">
        <v>446</v>
      </c>
      <c r="D208" s="10">
        <v>1619</v>
      </c>
      <c r="E208" s="11">
        <v>37.64012018</v>
      </c>
      <c r="F208" s="11">
        <v>-80.805083</v>
      </c>
      <c r="G208" s="10">
        <v>371.981057373</v>
      </c>
      <c r="H208" s="10">
        <v>457.1084145027</v>
      </c>
      <c r="I208" s="10">
        <v>3455.2</v>
      </c>
      <c r="J208" s="10">
        <v>52.7875266075134</v>
      </c>
      <c r="K208" s="10">
        <v>170.0675825474</v>
      </c>
      <c r="L208" s="10">
        <v>101.3546087339</v>
      </c>
      <c r="M208" s="10">
        <v>7.372684411914855</v>
      </c>
      <c r="N208" s="12">
        <v>1881.398142136</v>
      </c>
      <c r="O208" s="10">
        <v>3120.07884</v>
      </c>
      <c r="P208" s="13">
        <v>38.0439682</v>
      </c>
      <c r="Q208" s="13">
        <v>-80.223053</v>
      </c>
      <c r="R208" s="10">
        <v>2.7549653849999998</v>
      </c>
      <c r="S208" s="10">
        <v>46.60910184</v>
      </c>
      <c r="T208" s="10">
        <v>20.2118728323704</v>
      </c>
      <c r="U208" s="10">
        <v>46.36610119654</v>
      </c>
      <c r="V208" s="10">
        <v>82.22</v>
      </c>
      <c r="W208" s="10">
        <v>10.88</v>
      </c>
      <c r="X208" s="10">
        <v>0.31</v>
      </c>
      <c r="Y208" s="10">
        <v>4.74</v>
      </c>
      <c r="Z208" s="10">
        <v>0.13</v>
      </c>
      <c r="AA208" s="10">
        <v>0.56</v>
      </c>
      <c r="AB208" s="10">
        <v>1.12</v>
      </c>
      <c r="AC208" s="10">
        <v>2.61</v>
      </c>
      <c r="AD208" s="10">
        <f t="shared" si="60"/>
        <v>15.973619949050175</v>
      </c>
      <c r="AE208" s="10">
        <f t="shared" si="61"/>
        <v>6.345124590242098</v>
      </c>
      <c r="AF208" s="10">
        <f t="shared" si="62"/>
        <v>0.44859906742774386</v>
      </c>
      <c r="AG208" s="10">
        <f t="shared" si="63"/>
        <v>4.9809228033400474</v>
      </c>
      <c r="AH208" s="10">
        <f t="shared" si="68"/>
        <v>13264.448979377694</v>
      </c>
      <c r="AI208" s="10">
        <f t="shared" si="64"/>
        <v>9.288645030478891</v>
      </c>
      <c r="AJ208" s="10">
        <f t="shared" si="65"/>
        <v>1.6779462194353836</v>
      </c>
      <c r="AK208" s="12">
        <f t="shared" si="69"/>
        <v>1.162074207619518</v>
      </c>
      <c r="AL208" s="12">
        <f t="shared" si="70"/>
        <v>0.860530242770362</v>
      </c>
      <c r="AM208" s="12">
        <f t="shared" si="66"/>
        <v>62.63379351816294</v>
      </c>
      <c r="AN208" s="12">
        <f t="shared" si="71"/>
        <v>4015.1988021669586</v>
      </c>
      <c r="AO208" s="10">
        <f t="shared" si="67"/>
        <v>0.016128962359915837</v>
      </c>
      <c r="AQ208" s="10"/>
      <c r="AR208" s="11"/>
      <c r="AS208" s="11"/>
      <c r="AT208" s="15"/>
      <c r="AU208" s="15"/>
      <c r="AV208" s="15"/>
      <c r="AW208" s="15"/>
      <c r="AX208" s="10"/>
      <c r="AY208" s="10"/>
      <c r="AZ208" s="10"/>
      <c r="BA208" s="10"/>
      <c r="BB208" s="10"/>
      <c r="BC208" s="13"/>
      <c r="BD208" s="13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</row>
    <row r="209" spans="1:80" ht="12.75">
      <c r="A209" s="1">
        <v>207</v>
      </c>
      <c r="B209" s="9" t="s">
        <v>447</v>
      </c>
      <c r="C209" s="1" t="s">
        <v>448</v>
      </c>
      <c r="D209" s="10">
        <v>8.27</v>
      </c>
      <c r="E209" s="11">
        <v>37.67456426</v>
      </c>
      <c r="F209" s="11">
        <v>-80.81425099</v>
      </c>
      <c r="G209" s="10">
        <v>16.67</v>
      </c>
      <c r="H209" s="10">
        <v>523.87</v>
      </c>
      <c r="I209" s="10">
        <v>1924.3</v>
      </c>
      <c r="J209" s="10">
        <v>90.12</v>
      </c>
      <c r="K209" s="10">
        <v>4.41</v>
      </c>
      <c r="L209" s="10">
        <v>3.649008503197</v>
      </c>
      <c r="M209" s="10">
        <v>340.32431171299515</v>
      </c>
      <c r="N209" s="12">
        <v>10.12479392235</v>
      </c>
      <c r="O209" s="10">
        <v>2567.35</v>
      </c>
      <c r="P209" s="13">
        <v>37.699188</v>
      </c>
      <c r="Q209" s="13">
        <v>-80.805023</v>
      </c>
      <c r="R209" s="10">
        <v>2.51</v>
      </c>
      <c r="S209" s="10">
        <v>42.87</v>
      </c>
      <c r="T209" s="10">
        <v>21.06</v>
      </c>
      <c r="U209" s="10">
        <v>32.11440117366</v>
      </c>
      <c r="V209" s="10">
        <v>82.75</v>
      </c>
      <c r="W209" s="10">
        <v>9.93</v>
      </c>
      <c r="X209" s="10">
        <v>1.79</v>
      </c>
      <c r="Y209" s="10">
        <v>4.54</v>
      </c>
      <c r="Z209" s="10">
        <v>0.03</v>
      </c>
      <c r="AA209" s="10">
        <v>0</v>
      </c>
      <c r="AB209" s="10">
        <v>1.05</v>
      </c>
      <c r="AC209" s="10">
        <v>2.39</v>
      </c>
      <c r="AD209" s="10">
        <f t="shared" si="60"/>
        <v>2.266369067858959</v>
      </c>
      <c r="AE209" s="10">
        <f t="shared" si="61"/>
        <v>1.6100680842084656</v>
      </c>
      <c r="AF209" s="10">
        <f t="shared" si="62"/>
        <v>0.8905459293999628</v>
      </c>
      <c r="AG209" s="10">
        <f t="shared" si="63"/>
        <v>1.2639034461036456</v>
      </c>
      <c r="AH209" s="10">
        <f t="shared" si="68"/>
        <v>42.48477467386516</v>
      </c>
      <c r="AI209" s="10">
        <f t="shared" si="64"/>
        <v>115.43491301739651</v>
      </c>
      <c r="AJ209" s="10">
        <f t="shared" si="65"/>
        <v>1.208547471494318</v>
      </c>
      <c r="AK209" s="12">
        <f t="shared" si="69"/>
        <v>1.224279797140266</v>
      </c>
      <c r="AL209" s="12">
        <f t="shared" si="70"/>
        <v>0.8168067482089062</v>
      </c>
      <c r="AM209" s="12">
        <f t="shared" si="66"/>
        <v>0.23905184616415018</v>
      </c>
      <c r="AN209" s="12">
        <f t="shared" si="71"/>
        <v>2355.8816136370137</v>
      </c>
      <c r="AO209" s="10">
        <f t="shared" si="67"/>
        <v>0.6496350463149162</v>
      </c>
      <c r="AQ209" s="10"/>
      <c r="AR209" s="11"/>
      <c r="AS209" s="11"/>
      <c r="AT209" s="15"/>
      <c r="AU209" s="15"/>
      <c r="AV209" s="15"/>
      <c r="AW209" s="15"/>
      <c r="AX209" s="10"/>
      <c r="AY209" s="10"/>
      <c r="AZ209" s="10"/>
      <c r="BA209" s="10"/>
      <c r="BB209" s="10"/>
      <c r="BC209" s="13"/>
      <c r="BD209" s="13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</row>
    <row r="210" spans="1:80" ht="12.75">
      <c r="A210" s="1">
        <v>208</v>
      </c>
      <c r="B210" s="9" t="s">
        <v>449</v>
      </c>
      <c r="C210" s="1" t="s">
        <v>450</v>
      </c>
      <c r="D210" s="10">
        <v>6256</v>
      </c>
      <c r="E210" s="11">
        <v>37.6703969</v>
      </c>
      <c r="F210" s="11">
        <v>-80.8925874</v>
      </c>
      <c r="G210" s="10">
        <v>845.35</v>
      </c>
      <c r="H210" s="10">
        <v>407.54</v>
      </c>
      <c r="I210" s="10">
        <v>4362.3</v>
      </c>
      <c r="J210" s="10">
        <v>60.01</v>
      </c>
      <c r="K210" s="10">
        <v>284.97</v>
      </c>
      <c r="L210" s="10">
        <v>140.4306059247</v>
      </c>
      <c r="M210" s="10">
        <v>6.567717121087968</v>
      </c>
      <c r="N210" s="12">
        <v>8135.896045948</v>
      </c>
      <c r="O210" s="10">
        <v>3541.67</v>
      </c>
      <c r="P210" s="13">
        <v>37.256729</v>
      </c>
      <c r="Q210" s="13">
        <v>-80.772041</v>
      </c>
      <c r="R210" s="10">
        <v>3.42</v>
      </c>
      <c r="S210" s="10">
        <v>46.57</v>
      </c>
      <c r="T210" s="10">
        <v>19.23</v>
      </c>
      <c r="U210" s="10">
        <v>31.38301481759</v>
      </c>
      <c r="V210" s="10">
        <v>68.94</v>
      </c>
      <c r="W210" s="10">
        <v>23.06</v>
      </c>
      <c r="X210" s="10">
        <v>0.16</v>
      </c>
      <c r="Y210" s="10">
        <v>6.48</v>
      </c>
      <c r="Z210" s="10">
        <v>0.09</v>
      </c>
      <c r="AA210" s="10">
        <v>0.56</v>
      </c>
      <c r="AB210" s="10">
        <v>0.7</v>
      </c>
      <c r="AC210" s="10">
        <v>3.72</v>
      </c>
      <c r="AD210" s="10">
        <f t="shared" si="60"/>
        <v>44.54869334790535</v>
      </c>
      <c r="AE210" s="10">
        <f t="shared" si="61"/>
        <v>3.152294610034908</v>
      </c>
      <c r="AF210" s="10">
        <f t="shared" si="62"/>
        <v>0.6364511034465935</v>
      </c>
      <c r="AG210" s="10">
        <f t="shared" si="63"/>
        <v>2.474551268877403</v>
      </c>
      <c r="AH210" s="10">
        <f t="shared" si="68"/>
        <v>59255.66708295469</v>
      </c>
      <c r="AI210" s="10">
        <f t="shared" si="64"/>
        <v>5.160347784941148</v>
      </c>
      <c r="AJ210" s="10">
        <f t="shared" si="65"/>
        <v>2.029258494781424</v>
      </c>
      <c r="AK210" s="12">
        <f t="shared" si="69"/>
        <v>1.3004948922551152</v>
      </c>
      <c r="AL210" s="12">
        <f t="shared" si="70"/>
        <v>0.768938045012969</v>
      </c>
      <c r="AM210" s="12">
        <f t="shared" si="66"/>
        <v>111.19670616838036</v>
      </c>
      <c r="AN210" s="12">
        <f t="shared" si="71"/>
        <v>5673.148868484489</v>
      </c>
      <c r="AO210" s="10">
        <f t="shared" si="67"/>
        <v>0.016115515338587544</v>
      </c>
      <c r="AQ210" s="10"/>
      <c r="AR210" s="11"/>
      <c r="AS210" s="11"/>
      <c r="AT210" s="10"/>
      <c r="AU210" s="10"/>
      <c r="AV210" s="10"/>
      <c r="AW210" s="10"/>
      <c r="AX210" s="10"/>
      <c r="AY210" s="10"/>
      <c r="AZ210" s="10"/>
      <c r="BA210" s="10"/>
      <c r="BB210" s="10"/>
      <c r="BC210" s="13"/>
      <c r="BD210" s="13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</row>
    <row r="211" spans="1:80" ht="12.75">
      <c r="A211" s="1">
        <v>209</v>
      </c>
      <c r="B211" s="9" t="s">
        <v>451</v>
      </c>
      <c r="C211" s="1" t="s">
        <v>452</v>
      </c>
      <c r="D211" s="10">
        <v>52.7</v>
      </c>
      <c r="E211" s="11">
        <v>37.7606708</v>
      </c>
      <c r="F211" s="11">
        <v>-81.1623212</v>
      </c>
      <c r="G211" s="10">
        <v>57.8235320001</v>
      </c>
      <c r="H211" s="10">
        <v>399.9034983008</v>
      </c>
      <c r="I211" s="10">
        <v>1346.6</v>
      </c>
      <c r="J211" s="10">
        <v>107.955515861511</v>
      </c>
      <c r="K211" s="10">
        <v>21.56219556867</v>
      </c>
      <c r="L211" s="10">
        <v>15.25807404327</v>
      </c>
      <c r="M211" s="10">
        <v>12.66447917840463</v>
      </c>
      <c r="N211" s="12">
        <v>67.41810306417</v>
      </c>
      <c r="O211" s="10">
        <v>2762.523431296</v>
      </c>
      <c r="P211" s="13">
        <v>37.7012024</v>
      </c>
      <c r="Q211" s="13">
        <v>-81.1991425</v>
      </c>
      <c r="R211" s="10">
        <v>2.483166667</v>
      </c>
      <c r="S211" s="10">
        <v>45.199736</v>
      </c>
      <c r="T211" s="10">
        <v>20.503232558599997</v>
      </c>
      <c r="U211" s="10">
        <v>48.67558033903</v>
      </c>
      <c r="V211" s="10">
        <v>62.6</v>
      </c>
      <c r="W211" s="10">
        <v>14.96</v>
      </c>
      <c r="X211" s="10">
        <v>0.11</v>
      </c>
      <c r="Y211" s="10">
        <v>22.31</v>
      </c>
      <c r="Z211" s="10">
        <v>0</v>
      </c>
      <c r="AA211" s="10">
        <v>0.1</v>
      </c>
      <c r="AB211" s="10">
        <v>0.01</v>
      </c>
      <c r="AC211" s="10">
        <v>9.9</v>
      </c>
      <c r="AD211" s="10">
        <f t="shared" si="60"/>
        <v>3.453909048451945</v>
      </c>
      <c r="AE211" s="10">
        <f t="shared" si="61"/>
        <v>4.4176247345333906</v>
      </c>
      <c r="AF211" s="10">
        <f t="shared" si="62"/>
        <v>0.5376306665808002</v>
      </c>
      <c r="AG211" s="10">
        <f t="shared" si="63"/>
        <v>3.4678354166087115</v>
      </c>
      <c r="AH211" s="10">
        <f t="shared" si="68"/>
        <v>372.01023454964536</v>
      </c>
      <c r="AI211" s="10">
        <f t="shared" si="64"/>
        <v>23.28809661778653</v>
      </c>
      <c r="AJ211" s="10">
        <f t="shared" si="65"/>
        <v>1.4131662690535054</v>
      </c>
      <c r="AK211" s="12">
        <f t="shared" si="69"/>
        <v>1.2792808930582542</v>
      </c>
      <c r="AL211" s="12">
        <f t="shared" si="70"/>
        <v>0.7816891547636546</v>
      </c>
      <c r="AM211" s="12">
        <f t="shared" si="66"/>
        <v>6.05897713533559</v>
      </c>
      <c r="AN211" s="12">
        <f t="shared" si="71"/>
        <v>1722.679650592245</v>
      </c>
      <c r="AO211" s="10">
        <f t="shared" si="67"/>
        <v>0.031668838187753595</v>
      </c>
      <c r="AQ211" s="10"/>
      <c r="AR211" s="11"/>
      <c r="AS211" s="11"/>
      <c r="AT211" s="10"/>
      <c r="AU211" s="10"/>
      <c r="AV211" s="10"/>
      <c r="AW211" s="10"/>
      <c r="AX211" s="10"/>
      <c r="AY211" s="10"/>
      <c r="AZ211" s="10"/>
      <c r="BA211" s="10"/>
      <c r="BB211" s="10"/>
      <c r="BC211" s="13"/>
      <c r="BD211" s="13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</row>
    <row r="212" spans="1:80" ht="12.75">
      <c r="A212" s="1">
        <v>210</v>
      </c>
      <c r="B212" s="9" t="s">
        <v>453</v>
      </c>
      <c r="C212" s="1" t="s">
        <v>454</v>
      </c>
      <c r="D212" s="10">
        <v>0.62</v>
      </c>
      <c r="E212" s="11">
        <v>37.7251164</v>
      </c>
      <c r="F212" s="11">
        <v>-81.10037408</v>
      </c>
      <c r="G212" s="10">
        <v>3.95</v>
      </c>
      <c r="H212" s="10">
        <v>356.96</v>
      </c>
      <c r="I212" s="10">
        <v>529.7</v>
      </c>
      <c r="J212" s="10">
        <v>57.33</v>
      </c>
      <c r="K212" s="10">
        <v>0.99</v>
      </c>
      <c r="L212" s="10">
        <v>0.8028982683103</v>
      </c>
      <c r="M212" s="10">
        <v>89.63711080236685</v>
      </c>
      <c r="N212" s="12" t="s">
        <v>64</v>
      </c>
      <c r="O212" s="10">
        <v>2758.1</v>
      </c>
      <c r="P212" s="13">
        <v>37.719467</v>
      </c>
      <c r="Q212" s="13">
        <v>-81.105827</v>
      </c>
      <c r="R212" s="10">
        <v>2.49</v>
      </c>
      <c r="S212" s="10">
        <v>45.42</v>
      </c>
      <c r="T212" s="10">
        <v>21.12</v>
      </c>
      <c r="U212" s="10">
        <v>60.11586523728</v>
      </c>
      <c r="V212" s="10">
        <v>44.53</v>
      </c>
      <c r="W212" s="10">
        <v>36.65</v>
      </c>
      <c r="X212" s="10">
        <v>0</v>
      </c>
      <c r="Y212" s="10">
        <v>18.97</v>
      </c>
      <c r="Z212" s="10">
        <v>0</v>
      </c>
      <c r="AA212" s="10">
        <v>0</v>
      </c>
      <c r="AB212" s="10">
        <v>0</v>
      </c>
      <c r="AC212" s="10">
        <v>9.21</v>
      </c>
      <c r="AD212" s="10">
        <f t="shared" si="60"/>
        <v>0.7722024376821618</v>
      </c>
      <c r="AE212" s="10">
        <f t="shared" si="61"/>
        <v>1.0397510149285136</v>
      </c>
      <c r="AF212" s="10">
        <f t="shared" si="62"/>
        <v>1.108188826507051</v>
      </c>
      <c r="AG212" s="10">
        <f t="shared" si="63"/>
        <v>0.8162045467188832</v>
      </c>
      <c r="AH212" s="10">
        <f t="shared" si="68"/>
        <v>2.756372478691423</v>
      </c>
      <c r="AI212" s="10">
        <f t="shared" si="64"/>
        <v>134.10126582278482</v>
      </c>
      <c r="AJ212" s="10">
        <f t="shared" si="65"/>
        <v>1.2330329246860325</v>
      </c>
      <c r="AK212" s="12" t="s">
        <v>64</v>
      </c>
      <c r="AL212" s="12" t="s">
        <v>64</v>
      </c>
      <c r="AM212" s="12">
        <f t="shared" si="66"/>
        <v>0.10456618649279119</v>
      </c>
      <c r="AN212" s="12" t="s">
        <v>64</v>
      </c>
      <c r="AO212" s="10">
        <f t="shared" si="67"/>
        <v>0.25111247983630336</v>
      </c>
      <c r="AQ212" s="10"/>
      <c r="AR212" s="11"/>
      <c r="AS212" s="11"/>
      <c r="AT212" s="10"/>
      <c r="AU212" s="10"/>
      <c r="AV212" s="10"/>
      <c r="AW212" s="10"/>
      <c r="AX212" s="10"/>
      <c r="AY212" s="10"/>
      <c r="AZ212" s="10"/>
      <c r="BA212" s="10"/>
      <c r="BB212" s="10"/>
      <c r="BC212" s="13"/>
      <c r="BD212" s="13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</row>
    <row r="213" spans="1:80" ht="12.75">
      <c r="A213" s="1">
        <v>211</v>
      </c>
      <c r="B213" s="9" t="s">
        <v>455</v>
      </c>
      <c r="C213" s="1" t="s">
        <v>456</v>
      </c>
      <c r="D213" s="10">
        <v>6826</v>
      </c>
      <c r="E213" s="11">
        <v>38.02233437</v>
      </c>
      <c r="F213" s="11">
        <v>-81.0289878</v>
      </c>
      <c r="G213" s="10">
        <v>912.34</v>
      </c>
      <c r="H213" s="10">
        <v>409.89</v>
      </c>
      <c r="I213" s="10">
        <v>4781.8</v>
      </c>
      <c r="J213" s="10">
        <v>62.17</v>
      </c>
      <c r="K213" s="10">
        <v>332.78</v>
      </c>
      <c r="L213" s="10">
        <v>173.7296717396</v>
      </c>
      <c r="M213" s="10">
        <v>6.1667694155763115</v>
      </c>
      <c r="N213" s="12">
        <v>8858.184360766</v>
      </c>
      <c r="O213" s="10">
        <v>3331.7</v>
      </c>
      <c r="P213" s="13">
        <v>37.304138</v>
      </c>
      <c r="Q213" s="13">
        <v>-80.792557</v>
      </c>
      <c r="R213" s="10">
        <v>3.42</v>
      </c>
      <c r="S213" s="10">
        <v>46.62</v>
      </c>
      <c r="T213" s="10">
        <v>19.23</v>
      </c>
      <c r="U213" s="10">
        <v>33.04888230104</v>
      </c>
      <c r="V213" s="10">
        <v>69.6</v>
      </c>
      <c r="W213" s="10">
        <v>22</v>
      </c>
      <c r="X213" s="10">
        <v>0.19</v>
      </c>
      <c r="Y213" s="10">
        <v>6.83</v>
      </c>
      <c r="Z213" s="10">
        <v>0.09</v>
      </c>
      <c r="AA213" s="10">
        <v>0.61</v>
      </c>
      <c r="AB213" s="10">
        <v>0.67</v>
      </c>
      <c r="AC213" s="10">
        <v>3.83</v>
      </c>
      <c r="AD213" s="10">
        <f t="shared" si="60"/>
        <v>39.290927863096165</v>
      </c>
      <c r="AE213" s="10">
        <f t="shared" si="61"/>
        <v>4.421623035855431</v>
      </c>
      <c r="AF213" s="10">
        <f t="shared" si="62"/>
        <v>0.5373875323787938</v>
      </c>
      <c r="AG213" s="10">
        <f t="shared" si="63"/>
        <v>3.4709740831465132</v>
      </c>
      <c r="AH213" s="10">
        <f t="shared" si="68"/>
        <v>66801.28593394322</v>
      </c>
      <c r="AI213" s="10">
        <f t="shared" si="64"/>
        <v>5.241247780432733</v>
      </c>
      <c r="AJ213" s="10">
        <f t="shared" si="65"/>
        <v>1.9155046841900294</v>
      </c>
      <c r="AK213" s="12">
        <f aca="true" t="shared" si="72" ref="AK213:AK244">N213/D213</f>
        <v>1.297712329441254</v>
      </c>
      <c r="AL213" s="12">
        <f aca="true" t="shared" si="73" ref="AL213:AL244">1/AK213</f>
        <v>0.770586806731321</v>
      </c>
      <c r="AM213" s="12">
        <f t="shared" si="66"/>
        <v>134.00727082353268</v>
      </c>
      <c r="AN213" s="12">
        <f aca="true" t="shared" si="74" ref="AN213:AN244">AK213*I213</f>
        <v>6205.400816922189</v>
      </c>
      <c r="AO213" s="10">
        <f t="shared" si="67"/>
        <v>0.015044937460236434</v>
      </c>
      <c r="AQ213" s="10"/>
      <c r="AR213" s="11"/>
      <c r="AS213" s="11"/>
      <c r="AT213" s="10"/>
      <c r="AU213" s="10"/>
      <c r="AV213" s="10"/>
      <c r="AW213" s="10"/>
      <c r="AX213" s="10"/>
      <c r="AY213" s="10"/>
      <c r="AZ213" s="10"/>
      <c r="BA213" s="10"/>
      <c r="BB213" s="10"/>
      <c r="BC213" s="13"/>
      <c r="BD213" s="13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</row>
    <row r="214" spans="1:80" ht="12.75">
      <c r="A214" s="1">
        <v>212</v>
      </c>
      <c r="B214" s="9" t="s">
        <v>457</v>
      </c>
      <c r="C214" s="1" t="s">
        <v>458</v>
      </c>
      <c r="D214" s="10">
        <v>6850</v>
      </c>
      <c r="E214" s="11">
        <v>38.06538847</v>
      </c>
      <c r="F214" s="11">
        <v>-81.0776014</v>
      </c>
      <c r="G214" s="10">
        <v>923.81</v>
      </c>
      <c r="H214" s="10">
        <v>409.9</v>
      </c>
      <c r="I214" s="10">
        <v>4875.8</v>
      </c>
      <c r="J214" s="10">
        <v>62.32</v>
      </c>
      <c r="K214" s="10">
        <v>337.95</v>
      </c>
      <c r="L214" s="10">
        <v>176.1970924344</v>
      </c>
      <c r="M214" s="10">
        <v>6.222777741587891</v>
      </c>
      <c r="N214" s="12">
        <v>8898.545271905</v>
      </c>
      <c r="O214" s="10">
        <v>3285.77</v>
      </c>
      <c r="P214" s="13">
        <v>37.306644</v>
      </c>
      <c r="Q214" s="13">
        <v>-80.79332</v>
      </c>
      <c r="R214" s="10">
        <v>3.42</v>
      </c>
      <c r="S214" s="10">
        <v>46.63</v>
      </c>
      <c r="T214" s="10">
        <v>19.23</v>
      </c>
      <c r="U214" s="10">
        <v>33.07931705411</v>
      </c>
      <c r="V214" s="10">
        <v>69.65</v>
      </c>
      <c r="W214" s="10">
        <v>21.95</v>
      </c>
      <c r="X214" s="10">
        <v>0.19</v>
      </c>
      <c r="Y214" s="10">
        <v>6.83</v>
      </c>
      <c r="Z214" s="10">
        <v>0.09</v>
      </c>
      <c r="AA214" s="10">
        <v>0.62</v>
      </c>
      <c r="AB214" s="10">
        <v>0.67</v>
      </c>
      <c r="AC214" s="10">
        <v>3.83</v>
      </c>
      <c r="AD214" s="10">
        <f t="shared" si="60"/>
        <v>38.8769184857595</v>
      </c>
      <c r="AE214" s="10">
        <f t="shared" si="61"/>
        <v>4.53217742807832</v>
      </c>
      <c r="AF214" s="10">
        <f t="shared" si="62"/>
        <v>0.5307927615392671</v>
      </c>
      <c r="AG214" s="10">
        <f t="shared" si="63"/>
        <v>3.5577592810414815</v>
      </c>
      <c r="AH214" s="10">
        <f t="shared" si="68"/>
        <v>67759.92387789155</v>
      </c>
      <c r="AI214" s="10">
        <f t="shared" si="64"/>
        <v>5.277925114471591</v>
      </c>
      <c r="AJ214" s="10">
        <f t="shared" si="65"/>
        <v>1.9180225696733462</v>
      </c>
      <c r="AK214" s="12">
        <f t="shared" si="72"/>
        <v>1.2990577039277373</v>
      </c>
      <c r="AL214" s="12">
        <f t="shared" si="73"/>
        <v>0.769788745316295</v>
      </c>
      <c r="AM214" s="12">
        <f t="shared" si="66"/>
        <v>135.47535757837557</v>
      </c>
      <c r="AN214" s="12">
        <f t="shared" si="74"/>
        <v>6333.945552810862</v>
      </c>
      <c r="AO214" s="10">
        <f t="shared" si="67"/>
        <v>0.01518120942080481</v>
      </c>
      <c r="AQ214" s="10"/>
      <c r="AR214" s="11"/>
      <c r="AS214" s="11"/>
      <c r="AT214" s="10"/>
      <c r="AU214" s="10"/>
      <c r="AV214" s="10"/>
      <c r="AW214" s="10"/>
      <c r="AX214" s="10"/>
      <c r="AY214" s="10"/>
      <c r="AZ214" s="10"/>
      <c r="BA214" s="10"/>
      <c r="BB214" s="10"/>
      <c r="BC214" s="13"/>
      <c r="BD214" s="13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</row>
    <row r="215" spans="1:80" ht="12.75">
      <c r="A215" s="1">
        <v>213</v>
      </c>
      <c r="B215" s="9" t="s">
        <v>459</v>
      </c>
      <c r="C215" s="1" t="s">
        <v>460</v>
      </c>
      <c r="D215" s="10">
        <v>128</v>
      </c>
      <c r="E215" s="11">
        <v>38.37899915</v>
      </c>
      <c r="F215" s="11">
        <v>-80.4839737</v>
      </c>
      <c r="G215" s="10">
        <v>81.6009525</v>
      </c>
      <c r="H215" s="10">
        <v>439.619800245</v>
      </c>
      <c r="I215" s="10">
        <v>2502.1</v>
      </c>
      <c r="J215" s="10">
        <v>159.269941329956</v>
      </c>
      <c r="K215" s="10">
        <v>33.92564194693</v>
      </c>
      <c r="L215" s="10">
        <v>27.28774747623</v>
      </c>
      <c r="M215" s="10">
        <v>34.17582775748595</v>
      </c>
      <c r="N215" s="12">
        <v>143.914463942</v>
      </c>
      <c r="O215" s="10">
        <v>3448.2363239</v>
      </c>
      <c r="P215" s="13">
        <v>38.3268814</v>
      </c>
      <c r="Q215" s="13">
        <v>-80.2809067</v>
      </c>
      <c r="R215" s="10">
        <v>2.8235753420000003</v>
      </c>
      <c r="S215" s="10">
        <v>61.42158174</v>
      </c>
      <c r="T215" s="10">
        <v>16.256556701599997</v>
      </c>
      <c r="U215" s="10">
        <v>68.19337509619</v>
      </c>
      <c r="V215" s="10">
        <v>97.17</v>
      </c>
      <c r="W215" s="10">
        <v>0.17</v>
      </c>
      <c r="X215" s="10">
        <v>0.55</v>
      </c>
      <c r="Y215" s="10">
        <v>1.77</v>
      </c>
      <c r="Z215" s="10">
        <v>0.05</v>
      </c>
      <c r="AA215" s="10">
        <v>0.21</v>
      </c>
      <c r="AB215" s="10">
        <v>0.15</v>
      </c>
      <c r="AC215" s="10">
        <v>1.24</v>
      </c>
      <c r="AD215" s="10">
        <f t="shared" si="60"/>
        <v>4.69074994597847</v>
      </c>
      <c r="AE215" s="10">
        <f t="shared" si="61"/>
        <v>5.817352830675755</v>
      </c>
      <c r="AF215" s="10">
        <f t="shared" si="62"/>
        <v>0.4685066297608178</v>
      </c>
      <c r="AG215" s="10">
        <f t="shared" si="63"/>
        <v>4.566621972080468</v>
      </c>
      <c r="AH215" s="10">
        <f t="shared" si="68"/>
        <v>818.1730642015323</v>
      </c>
      <c r="AI215" s="10">
        <f t="shared" si="64"/>
        <v>30.662632277484747</v>
      </c>
      <c r="AJ215" s="10">
        <f t="shared" si="65"/>
        <v>1.2432554932019282</v>
      </c>
      <c r="AK215" s="12">
        <f t="shared" si="72"/>
        <v>1.124331749546875</v>
      </c>
      <c r="AL215" s="12">
        <f t="shared" si="73"/>
        <v>0.8894172030657475</v>
      </c>
      <c r="AM215" s="12">
        <f t="shared" si="66"/>
        <v>5.803213560931361</v>
      </c>
      <c r="AN215" s="12">
        <f t="shared" si="74"/>
        <v>2813.1904705412358</v>
      </c>
      <c r="AO215" s="10">
        <f t="shared" si="67"/>
        <v>0.0777395097728532</v>
      </c>
      <c r="AQ215" s="10"/>
      <c r="AR215" s="11"/>
      <c r="AS215" s="11"/>
      <c r="AT215" s="10"/>
      <c r="AU215" s="10"/>
      <c r="AV215" s="10"/>
      <c r="AW215" s="10"/>
      <c r="AX215" s="10"/>
      <c r="AY215" s="10"/>
      <c r="AZ215" s="10"/>
      <c r="BA215" s="10"/>
      <c r="BB215" s="10"/>
      <c r="BC215" s="13"/>
      <c r="BD215" s="13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</row>
    <row r="216" spans="1:80" ht="12.75">
      <c r="A216" s="1">
        <v>214</v>
      </c>
      <c r="B216" s="9" t="s">
        <v>461</v>
      </c>
      <c r="C216" s="1" t="s">
        <v>462</v>
      </c>
      <c r="D216" s="10">
        <v>236</v>
      </c>
      <c r="E216" s="11">
        <v>38.36594285</v>
      </c>
      <c r="F216" s="11">
        <v>-80.6009232</v>
      </c>
      <c r="G216" s="10">
        <v>104.063560812</v>
      </c>
      <c r="H216" s="10">
        <v>435.5469586824</v>
      </c>
      <c r="I216" s="10">
        <v>2697.1</v>
      </c>
      <c r="J216" s="10">
        <v>164.833620071411</v>
      </c>
      <c r="K216" s="10">
        <v>46.88663482975</v>
      </c>
      <c r="L216" s="10">
        <v>34.27312571109</v>
      </c>
      <c r="M216" s="10">
        <v>27.224149585774157</v>
      </c>
      <c r="N216" s="12">
        <v>275.956699668</v>
      </c>
      <c r="O216" s="10">
        <v>3349.805740464</v>
      </c>
      <c r="P216" s="13">
        <v>38.3616753</v>
      </c>
      <c r="Q216" s="13">
        <v>-80.3336334</v>
      </c>
      <c r="R216" s="10">
        <v>2.79991791</v>
      </c>
      <c r="S216" s="10">
        <v>61.10747479</v>
      </c>
      <c r="T216" s="10">
        <v>18.5864923076</v>
      </c>
      <c r="U216" s="10">
        <v>66.2787620378</v>
      </c>
      <c r="V216" s="10">
        <v>94.58</v>
      </c>
      <c r="W216" s="10">
        <v>0.58</v>
      </c>
      <c r="X216" s="10">
        <v>0.43</v>
      </c>
      <c r="Y216" s="10">
        <v>3.35</v>
      </c>
      <c r="Z216" s="10">
        <v>0.1</v>
      </c>
      <c r="AA216" s="10">
        <v>0.39</v>
      </c>
      <c r="AB216" s="10">
        <v>0.65</v>
      </c>
      <c r="AC216" s="10">
        <v>1.69</v>
      </c>
      <c r="AD216" s="10">
        <f t="shared" si="60"/>
        <v>6.885861592823318</v>
      </c>
      <c r="AE216" s="10">
        <f t="shared" si="61"/>
        <v>4.9773184152888925</v>
      </c>
      <c r="AF216" s="10">
        <f t="shared" si="62"/>
        <v>0.506501494392907</v>
      </c>
      <c r="AG216" s="10">
        <f t="shared" si="63"/>
        <v>3.907194956001781</v>
      </c>
      <c r="AH216" s="10">
        <f t="shared" si="68"/>
        <v>1416.7709667414179</v>
      </c>
      <c r="AI216" s="10">
        <f t="shared" si="64"/>
        <v>25.917813872163656</v>
      </c>
      <c r="AJ216" s="10">
        <f t="shared" si="65"/>
        <v>1.3680291440292693</v>
      </c>
      <c r="AK216" s="12">
        <f t="shared" si="72"/>
        <v>1.169308049440678</v>
      </c>
      <c r="AL216" s="12">
        <f t="shared" si="73"/>
        <v>0.8552066330838447</v>
      </c>
      <c r="AM216" s="12">
        <f t="shared" si="66"/>
        <v>8.986113553554254</v>
      </c>
      <c r="AN216" s="12">
        <f t="shared" si="74"/>
        <v>3153.7407401464525</v>
      </c>
      <c r="AO216" s="10">
        <f t="shared" si="67"/>
        <v>0.06250565878850725</v>
      </c>
      <c r="AQ216" s="10"/>
      <c r="AR216" s="11"/>
      <c r="AS216" s="11"/>
      <c r="AT216" s="15"/>
      <c r="AU216" s="15"/>
      <c r="AV216" s="15"/>
      <c r="AW216" s="15"/>
      <c r="AX216" s="10"/>
      <c r="AY216" s="10"/>
      <c r="AZ216" s="10"/>
      <c r="BA216" s="10"/>
      <c r="BB216" s="10"/>
      <c r="BC216" s="13"/>
      <c r="BD216" s="13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</row>
    <row r="217" spans="1:80" ht="12.75">
      <c r="A217" s="1">
        <v>215</v>
      </c>
      <c r="B217" s="9" t="s">
        <v>463</v>
      </c>
      <c r="C217" s="1" t="s">
        <v>464</v>
      </c>
      <c r="D217" s="10">
        <v>9.78</v>
      </c>
      <c r="E217" s="11">
        <v>38.25817166</v>
      </c>
      <c r="F217" s="11">
        <v>-80.3239653</v>
      </c>
      <c r="G217" s="10">
        <v>16.68</v>
      </c>
      <c r="H217" s="10">
        <v>380.08</v>
      </c>
      <c r="I217" s="10">
        <v>1420.2</v>
      </c>
      <c r="J217" s="10">
        <v>158.73</v>
      </c>
      <c r="K217" s="10">
        <v>7.01</v>
      </c>
      <c r="L217" s="10">
        <v>6.042592628723</v>
      </c>
      <c r="M217" s="10">
        <v>125.73931879557867</v>
      </c>
      <c r="N217" s="12">
        <v>10.27074952729</v>
      </c>
      <c r="O217" s="10">
        <v>3884.51</v>
      </c>
      <c r="P217" s="13">
        <v>38.261929</v>
      </c>
      <c r="Q217" s="13">
        <v>-80.277649</v>
      </c>
      <c r="R217" s="10">
        <v>2.8</v>
      </c>
      <c r="S217" s="10">
        <v>63.67</v>
      </c>
      <c r="T217" s="10">
        <v>14.51</v>
      </c>
      <c r="U217" s="10">
        <v>72.13712293426</v>
      </c>
      <c r="V217" s="10">
        <v>98.71</v>
      </c>
      <c r="W217" s="10">
        <v>0</v>
      </c>
      <c r="X217" s="10">
        <v>0</v>
      </c>
      <c r="Y217" s="10">
        <v>1.41</v>
      </c>
      <c r="Z217" s="10">
        <v>0</v>
      </c>
      <c r="AA217" s="10">
        <v>0</v>
      </c>
      <c r="AB217" s="10">
        <v>0</v>
      </c>
      <c r="AC217" s="10">
        <v>1.16</v>
      </c>
      <c r="AD217" s="10">
        <f t="shared" si="60"/>
        <v>1.618510563414704</v>
      </c>
      <c r="AE217" s="10">
        <f t="shared" si="61"/>
        <v>3.7334279833024064</v>
      </c>
      <c r="AF217" s="10">
        <f t="shared" si="62"/>
        <v>0.584823148175406</v>
      </c>
      <c r="AG217" s="10">
        <f t="shared" si="63"/>
        <v>2.9307409668923894</v>
      </c>
      <c r="AH217" s="10">
        <f t="shared" si="68"/>
        <v>46.228567745198674</v>
      </c>
      <c r="AI217" s="10">
        <f t="shared" si="64"/>
        <v>85.14388489208633</v>
      </c>
      <c r="AJ217" s="10">
        <f t="shared" si="65"/>
        <v>1.1600980623248542</v>
      </c>
      <c r="AK217" s="12">
        <f t="shared" si="72"/>
        <v>1.0501788882709613</v>
      </c>
      <c r="AL217" s="12">
        <f t="shared" si="73"/>
        <v>0.9522187230848099</v>
      </c>
      <c r="AM217" s="12">
        <f t="shared" si="66"/>
        <v>0.6251474533936499</v>
      </c>
      <c r="AN217" s="12">
        <f t="shared" si="74"/>
        <v>1491.4640571224193</v>
      </c>
      <c r="AO217" s="10">
        <f t="shared" si="67"/>
        <v>0.33082329718895676</v>
      </c>
      <c r="AQ217" s="10"/>
      <c r="AR217" s="11"/>
      <c r="AS217" s="11"/>
      <c r="AT217" s="10"/>
      <c r="AU217" s="10"/>
      <c r="AV217" s="10"/>
      <c r="AW217" s="10"/>
      <c r="AX217" s="10"/>
      <c r="AY217" s="10"/>
      <c r="AZ217" s="10"/>
      <c r="BA217" s="10"/>
      <c r="BB217" s="10"/>
      <c r="BC217" s="13"/>
      <c r="BD217" s="13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</row>
    <row r="218" spans="1:80" ht="12.75">
      <c r="A218" s="1">
        <v>216</v>
      </c>
      <c r="B218" s="9" t="s">
        <v>465</v>
      </c>
      <c r="C218" s="1" t="s">
        <v>466</v>
      </c>
      <c r="D218" s="10">
        <v>80.4</v>
      </c>
      <c r="E218" s="11">
        <v>38.2953903</v>
      </c>
      <c r="F218" s="11">
        <v>-80.5264749</v>
      </c>
      <c r="G218" s="10">
        <v>58.9528059687</v>
      </c>
      <c r="H218" s="10">
        <v>423.1815125976</v>
      </c>
      <c r="I218" s="10">
        <v>2449.8</v>
      </c>
      <c r="J218" s="10">
        <v>150.82246017456</v>
      </c>
      <c r="K218" s="10">
        <v>29.46654756189</v>
      </c>
      <c r="L218" s="10">
        <v>24.37371807166</v>
      </c>
      <c r="M218" s="10">
        <v>33.82949614344352</v>
      </c>
      <c r="N218" s="12">
        <v>94.77508402638</v>
      </c>
      <c r="O218" s="10">
        <v>3367.78226</v>
      </c>
      <c r="P218" s="13">
        <v>38.2658539</v>
      </c>
      <c r="Q218" s="13">
        <v>-80.3610382</v>
      </c>
      <c r="R218" s="10">
        <v>2.778333333</v>
      </c>
      <c r="S218" s="10">
        <v>61.13934469</v>
      </c>
      <c r="T218" s="10">
        <v>22.151116021999997</v>
      </c>
      <c r="U218" s="10">
        <v>66.09500002299</v>
      </c>
      <c r="V218" s="10">
        <v>97.78</v>
      </c>
      <c r="W218" s="10">
        <v>0</v>
      </c>
      <c r="X218" s="10">
        <v>0</v>
      </c>
      <c r="Y218" s="10">
        <v>2.23</v>
      </c>
      <c r="Z218" s="10">
        <v>0.01</v>
      </c>
      <c r="AA218" s="10">
        <v>0.05</v>
      </c>
      <c r="AB218" s="10">
        <v>0</v>
      </c>
      <c r="AC218" s="10">
        <v>1.34</v>
      </c>
      <c r="AD218" s="10">
        <f t="shared" si="60"/>
        <v>3.2986350200498675</v>
      </c>
      <c r="AE218" s="10">
        <f t="shared" si="61"/>
        <v>7.389031500457279</v>
      </c>
      <c r="AF218" s="10">
        <f t="shared" si="62"/>
        <v>0.41570446047297704</v>
      </c>
      <c r="AG218" s="10">
        <f t="shared" si="63"/>
        <v>5.800389727858964</v>
      </c>
      <c r="AH218" s="10">
        <f t="shared" si="68"/>
        <v>468.4653458176127</v>
      </c>
      <c r="AI218" s="10">
        <f t="shared" si="64"/>
        <v>41.55527391352127</v>
      </c>
      <c r="AJ218" s="10">
        <f t="shared" si="65"/>
        <v>1.208947583428052</v>
      </c>
      <c r="AK218" s="12">
        <f t="shared" si="72"/>
        <v>1.1787945774425372</v>
      </c>
      <c r="AL218" s="12">
        <f t="shared" si="73"/>
        <v>0.8483242281022005</v>
      </c>
      <c r="AM218" s="12">
        <f t="shared" si="66"/>
        <v>5.066190195999747</v>
      </c>
      <c r="AN218" s="12">
        <f t="shared" si="74"/>
        <v>2887.810955818728</v>
      </c>
      <c r="AO218" s="10">
        <f t="shared" si="67"/>
        <v>0.07994086493946564</v>
      </c>
      <c r="AQ218" s="10"/>
      <c r="AR218" s="11"/>
      <c r="AS218" s="11"/>
      <c r="AT218" s="10"/>
      <c r="AU218" s="10"/>
      <c r="AV218" s="10"/>
      <c r="AW218" s="10"/>
      <c r="AX218" s="10"/>
      <c r="AY218" s="10"/>
      <c r="AZ218" s="10"/>
      <c r="BA218" s="10"/>
      <c r="BB218" s="10"/>
      <c r="BC218" s="13"/>
      <c r="BD218" s="13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</row>
    <row r="219" spans="1:80" ht="12.75">
      <c r="A219" s="1">
        <v>217</v>
      </c>
      <c r="B219" s="9" t="s">
        <v>467</v>
      </c>
      <c r="C219" s="1" t="s">
        <v>468</v>
      </c>
      <c r="D219" s="10">
        <v>150</v>
      </c>
      <c r="E219" s="11">
        <v>38.22928056</v>
      </c>
      <c r="F219" s="11">
        <v>-80.5831433</v>
      </c>
      <c r="G219" s="10">
        <v>66.427526061</v>
      </c>
      <c r="H219" s="10">
        <v>403.9328625445</v>
      </c>
      <c r="I219" s="10">
        <v>2389.6</v>
      </c>
      <c r="J219" s="10">
        <v>23.4560124874114</v>
      </c>
      <c r="K219" s="10">
        <v>23.67524485355</v>
      </c>
      <c r="L219" s="10">
        <v>16.33468888285</v>
      </c>
      <c r="M219" s="10">
        <v>47.624987700076765</v>
      </c>
      <c r="N219" s="12">
        <v>180.7157901289</v>
      </c>
      <c r="O219" s="10">
        <v>3293.96336</v>
      </c>
      <c r="P219" s="13">
        <v>38.1740837</v>
      </c>
      <c r="Q219" s="13">
        <v>-80.484024</v>
      </c>
      <c r="R219" s="10">
        <v>2.749528169</v>
      </c>
      <c r="S219" s="10">
        <v>59.27800169</v>
      </c>
      <c r="T219" s="10">
        <v>20.791869566</v>
      </c>
      <c r="U219" s="10">
        <v>61.01907676343</v>
      </c>
      <c r="V219" s="10">
        <v>96.23</v>
      </c>
      <c r="W219" s="10">
        <v>0.1</v>
      </c>
      <c r="X219" s="10">
        <v>0.68</v>
      </c>
      <c r="Y219" s="10">
        <v>2.74</v>
      </c>
      <c r="Z219" s="10">
        <v>0.07</v>
      </c>
      <c r="AA219" s="10">
        <v>0.08</v>
      </c>
      <c r="AB219" s="10">
        <v>0.18</v>
      </c>
      <c r="AC219" s="10">
        <v>1.57</v>
      </c>
      <c r="AD219" s="10">
        <f t="shared" si="60"/>
        <v>9.182911353609368</v>
      </c>
      <c r="AE219" s="10">
        <f t="shared" si="61"/>
        <v>1.7788137393300225</v>
      </c>
      <c r="AF219" s="10">
        <f t="shared" si="62"/>
        <v>0.8472531767198422</v>
      </c>
      <c r="AG219" s="10">
        <f t="shared" si="63"/>
        <v>1.3963687853740678</v>
      </c>
      <c r="AH219" s="10">
        <f t="shared" si="68"/>
        <v>721.0056576752513</v>
      </c>
      <c r="AI219" s="10">
        <f t="shared" si="64"/>
        <v>35.97303921578601</v>
      </c>
      <c r="AJ219" s="10">
        <f t="shared" si="65"/>
        <v>1.4493844984343074</v>
      </c>
      <c r="AK219" s="12">
        <f t="shared" si="72"/>
        <v>1.2047719341926668</v>
      </c>
      <c r="AL219" s="12">
        <f t="shared" si="73"/>
        <v>0.830032615816298</v>
      </c>
      <c r="AM219" s="12">
        <f t="shared" si="66"/>
        <v>3.430654961114429</v>
      </c>
      <c r="AN219" s="12">
        <f t="shared" si="74"/>
        <v>2878.9230139467963</v>
      </c>
      <c r="AO219" s="10">
        <f t="shared" si="67"/>
        <v>0.11790322629377567</v>
      </c>
      <c r="AQ219" s="10"/>
      <c r="AR219" s="11"/>
      <c r="AS219" s="11"/>
      <c r="AT219" s="10"/>
      <c r="AU219" s="10"/>
      <c r="AV219" s="10"/>
      <c r="AW219" s="10"/>
      <c r="AX219" s="10"/>
      <c r="AY219" s="10"/>
      <c r="AZ219" s="10"/>
      <c r="BA219" s="10"/>
      <c r="BB219" s="10"/>
      <c r="BC219" s="13"/>
      <c r="BD219" s="13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</row>
    <row r="220" spans="1:80" ht="12.75">
      <c r="A220" s="1">
        <v>218</v>
      </c>
      <c r="B220" s="9" t="s">
        <v>469</v>
      </c>
      <c r="C220" s="1" t="s">
        <v>470</v>
      </c>
      <c r="D220" s="10">
        <v>529</v>
      </c>
      <c r="E220" s="11">
        <v>38.29094494</v>
      </c>
      <c r="F220" s="11">
        <v>-80.6409242</v>
      </c>
      <c r="G220" s="10">
        <v>135.371052873</v>
      </c>
      <c r="H220" s="10">
        <v>421.7428579117</v>
      </c>
      <c r="I220" s="10">
        <v>2826</v>
      </c>
      <c r="J220" s="10">
        <v>32.7995088100433</v>
      </c>
      <c r="K220" s="10">
        <v>57.00388061975</v>
      </c>
      <c r="L220" s="10">
        <v>31.55338971057</v>
      </c>
      <c r="M220" s="10">
        <v>19.611983153051806</v>
      </c>
      <c r="N220" s="12">
        <v>636.6540718434</v>
      </c>
      <c r="O220" s="10">
        <v>3285.826264988</v>
      </c>
      <c r="P220" s="13">
        <v>38.2875061</v>
      </c>
      <c r="Q220" s="13">
        <v>-80.4103088</v>
      </c>
      <c r="R220" s="10">
        <v>2.801051546</v>
      </c>
      <c r="S220" s="10">
        <v>60.08979705</v>
      </c>
      <c r="T220" s="10">
        <v>16.163229551</v>
      </c>
      <c r="U220" s="10">
        <v>64.42947924312</v>
      </c>
      <c r="V220" s="10">
        <v>94.8</v>
      </c>
      <c r="W220" s="10">
        <v>0.57</v>
      </c>
      <c r="X220" s="10">
        <v>0.47</v>
      </c>
      <c r="Y220" s="10">
        <v>3.26</v>
      </c>
      <c r="Z220" s="10">
        <v>0.07</v>
      </c>
      <c r="AA220" s="10">
        <v>0.32</v>
      </c>
      <c r="AB220" s="10">
        <v>0.58</v>
      </c>
      <c r="AC220" s="10">
        <v>1.69</v>
      </c>
      <c r="AD220" s="10">
        <f t="shared" si="60"/>
        <v>16.765235204596465</v>
      </c>
      <c r="AE220" s="10">
        <f t="shared" si="61"/>
        <v>1.8820725940020882</v>
      </c>
      <c r="AF220" s="10">
        <f t="shared" si="62"/>
        <v>0.823683294834522</v>
      </c>
      <c r="AG220" s="10">
        <f t="shared" si="63"/>
        <v>1.4774269862916392</v>
      </c>
      <c r="AH220" s="10">
        <f t="shared" si="68"/>
        <v>2759.2980077357347</v>
      </c>
      <c r="AI220" s="10">
        <f t="shared" si="64"/>
        <v>20.875954940316866</v>
      </c>
      <c r="AJ220" s="10">
        <f t="shared" si="65"/>
        <v>1.806585002201979</v>
      </c>
      <c r="AK220" s="12">
        <f t="shared" si="72"/>
        <v>1.2035048617077504</v>
      </c>
      <c r="AL220" s="12">
        <f t="shared" si="73"/>
        <v>0.8309064897178887</v>
      </c>
      <c r="AM220" s="12">
        <f t="shared" si="66"/>
        <v>12.871929905549045</v>
      </c>
      <c r="AN220" s="12">
        <f t="shared" si="74"/>
        <v>3401.1047391861025</v>
      </c>
      <c r="AO220" s="10">
        <f t="shared" si="67"/>
        <v>0.046502229463143516</v>
      </c>
      <c r="AQ220" s="10"/>
      <c r="AR220" s="11"/>
      <c r="AS220" s="11"/>
      <c r="AT220" s="15"/>
      <c r="AU220" s="15"/>
      <c r="AV220" s="15"/>
      <c r="AW220" s="15"/>
      <c r="AX220" s="10"/>
      <c r="AY220" s="10"/>
      <c r="AZ220" s="10"/>
      <c r="BA220" s="10"/>
      <c r="BB220" s="10"/>
      <c r="BC220" s="13"/>
      <c r="BD220" s="13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</row>
    <row r="221" spans="1:80" ht="12.75">
      <c r="A221" s="1">
        <v>219</v>
      </c>
      <c r="B221" s="9" t="s">
        <v>471</v>
      </c>
      <c r="C221" s="1" t="s">
        <v>472</v>
      </c>
      <c r="D221" s="10">
        <v>680</v>
      </c>
      <c r="E221" s="11">
        <v>38.2709434</v>
      </c>
      <c r="F221" s="11">
        <v>-80.8192638</v>
      </c>
      <c r="G221" s="10">
        <v>176.2388685</v>
      </c>
      <c r="H221" s="10">
        <v>417.5077158788</v>
      </c>
      <c r="I221" s="10">
        <v>3066.1</v>
      </c>
      <c r="J221" s="10">
        <v>134.166731759905</v>
      </c>
      <c r="K221" s="10">
        <v>73.99044607822</v>
      </c>
      <c r="L221" s="10">
        <v>43.07782413483</v>
      </c>
      <c r="M221" s="10">
        <v>15.109503714915906</v>
      </c>
      <c r="N221" s="12">
        <v>858.8392584476</v>
      </c>
      <c r="O221" s="10">
        <v>3167.686222146</v>
      </c>
      <c r="P221" s="13">
        <v>38.2975426</v>
      </c>
      <c r="Q221" s="13">
        <v>-80.4811783</v>
      </c>
      <c r="R221" s="10">
        <v>2.788744409</v>
      </c>
      <c r="S221" s="10">
        <v>58.93423035</v>
      </c>
      <c r="T221" s="10">
        <v>22.5309897968</v>
      </c>
      <c r="U221" s="10">
        <v>63.53884130114</v>
      </c>
      <c r="V221" s="10">
        <v>90.93</v>
      </c>
      <c r="W221" s="10">
        <v>1.91</v>
      </c>
      <c r="X221" s="10">
        <v>1.18</v>
      </c>
      <c r="Y221" s="10">
        <v>4.35</v>
      </c>
      <c r="Z221" s="10">
        <v>0.09</v>
      </c>
      <c r="AA221" s="10">
        <v>0.41</v>
      </c>
      <c r="AB221" s="10">
        <v>1.2</v>
      </c>
      <c r="AC221" s="10">
        <v>2.06</v>
      </c>
      <c r="AD221" s="10">
        <f t="shared" si="60"/>
        <v>15.785384096273216</v>
      </c>
      <c r="AE221" s="10">
        <f t="shared" si="61"/>
        <v>2.7289690179284443</v>
      </c>
      <c r="AF221" s="10">
        <f t="shared" si="62"/>
        <v>0.6840362869602549</v>
      </c>
      <c r="AG221" s="10">
        <f t="shared" si="63"/>
        <v>2.142240679073829</v>
      </c>
      <c r="AH221" s="10">
        <f t="shared" si="68"/>
        <v>4072.8753322059724</v>
      </c>
      <c r="AI221" s="10">
        <f t="shared" si="64"/>
        <v>17.397410832786868</v>
      </c>
      <c r="AJ221" s="10">
        <f t="shared" si="65"/>
        <v>1.717599427646022</v>
      </c>
      <c r="AK221" s="12">
        <f t="shared" si="72"/>
        <v>1.2629989094817646</v>
      </c>
      <c r="AL221" s="12">
        <f t="shared" si="73"/>
        <v>0.7917663210099851</v>
      </c>
      <c r="AM221" s="12">
        <f t="shared" si="66"/>
        <v>19.034897639869904</v>
      </c>
      <c r="AN221" s="12">
        <f t="shared" si="74"/>
        <v>3872.4809563620383</v>
      </c>
      <c r="AO221" s="10">
        <f t="shared" si="67"/>
        <v>0.036189759231424846</v>
      </c>
      <c r="AQ221" s="10"/>
      <c r="AR221" s="11"/>
      <c r="AS221" s="11"/>
      <c r="AT221" s="10"/>
      <c r="AU221" s="10"/>
      <c r="AV221" s="10"/>
      <c r="AW221" s="10"/>
      <c r="AX221" s="10"/>
      <c r="AY221" s="10"/>
      <c r="AZ221" s="10"/>
      <c r="BA221" s="10"/>
      <c r="BB221" s="10"/>
      <c r="BC221" s="13"/>
      <c r="BD221" s="13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</row>
    <row r="222" spans="1:80" ht="12.75">
      <c r="A222" s="1">
        <v>220</v>
      </c>
      <c r="B222" s="9" t="s">
        <v>473</v>
      </c>
      <c r="C222" s="1" t="s">
        <v>474</v>
      </c>
      <c r="D222" s="10">
        <v>2.78</v>
      </c>
      <c r="E222" s="11">
        <v>38.17650028</v>
      </c>
      <c r="F222" s="11">
        <v>-80.8684301</v>
      </c>
      <c r="G222" s="10">
        <v>9.6294261483</v>
      </c>
      <c r="H222" s="10">
        <v>316.8360367939</v>
      </c>
      <c r="I222" s="10">
        <v>563</v>
      </c>
      <c r="J222" s="10">
        <v>145.055992603302</v>
      </c>
      <c r="K222" s="10">
        <v>3.18952572226</v>
      </c>
      <c r="L222" s="10">
        <v>2.748023225189</v>
      </c>
      <c r="M222" s="10">
        <v>350.509549289815</v>
      </c>
      <c r="N222" s="12">
        <v>1.876631665054</v>
      </c>
      <c r="O222" s="10">
        <v>2117.78222</v>
      </c>
      <c r="P222" s="13">
        <v>38.1710129</v>
      </c>
      <c r="Q222" s="13">
        <v>-80.8464966</v>
      </c>
      <c r="R222" s="10">
        <v>2.613</v>
      </c>
      <c r="S222" s="10">
        <v>50.78726101</v>
      </c>
      <c r="T222" s="10">
        <v>21.441799999399997</v>
      </c>
      <c r="U222" s="10">
        <v>59.81431556646</v>
      </c>
      <c r="V222" s="10">
        <v>80.03</v>
      </c>
      <c r="W222" s="10">
        <v>14.06</v>
      </c>
      <c r="X222" s="10">
        <v>0.52</v>
      </c>
      <c r="Y222" s="10">
        <v>4.29</v>
      </c>
      <c r="Z222" s="10">
        <v>0.07</v>
      </c>
      <c r="AA222" s="10">
        <v>0</v>
      </c>
      <c r="AB222" s="10">
        <v>1.02</v>
      </c>
      <c r="AC222" s="10">
        <v>2.64</v>
      </c>
      <c r="AD222" s="10">
        <f t="shared" si="60"/>
        <v>1.0116362825895695</v>
      </c>
      <c r="AE222" s="10">
        <f t="shared" si="61"/>
        <v>2.716414261215164</v>
      </c>
      <c r="AF222" s="10">
        <f t="shared" si="62"/>
        <v>0.6856152083396801</v>
      </c>
      <c r="AG222" s="10">
        <f t="shared" si="63"/>
        <v>2.132385195053904</v>
      </c>
      <c r="AH222" s="10">
        <f t="shared" si="68"/>
        <v>14.22878343370469</v>
      </c>
      <c r="AI222" s="10">
        <f t="shared" si="64"/>
        <v>58.46662005911881</v>
      </c>
      <c r="AJ222" s="10">
        <f t="shared" si="65"/>
        <v>1.1606618506801865</v>
      </c>
      <c r="AK222" s="12">
        <f t="shared" si="72"/>
        <v>0.6750473615302159</v>
      </c>
      <c r="AL222" s="12">
        <f t="shared" si="73"/>
        <v>1.4813775402857252</v>
      </c>
      <c r="AM222" s="12">
        <f t="shared" si="66"/>
        <v>0.1703633540515854</v>
      </c>
      <c r="AN222" s="12">
        <f t="shared" si="74"/>
        <v>380.05166454151157</v>
      </c>
      <c r="AO222" s="10">
        <f t="shared" si="67"/>
        <v>1.1062805634001143</v>
      </c>
      <c r="AQ222" s="10"/>
      <c r="AR222" s="11"/>
      <c r="AS222" s="11"/>
      <c r="AT222" s="10"/>
      <c r="AU222" s="10"/>
      <c r="AV222" s="10"/>
      <c r="AW222" s="10"/>
      <c r="AX222" s="10"/>
      <c r="AY222" s="10"/>
      <c r="AZ222" s="10"/>
      <c r="BA222" s="10"/>
      <c r="BB222" s="10"/>
      <c r="BC222" s="13"/>
      <c r="BD222" s="13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</row>
    <row r="223" spans="1:80" ht="12.75">
      <c r="A223" s="1">
        <v>221</v>
      </c>
      <c r="B223" s="9" t="s">
        <v>475</v>
      </c>
      <c r="C223" s="1" t="s">
        <v>476</v>
      </c>
      <c r="D223" s="10">
        <v>287</v>
      </c>
      <c r="E223" s="11">
        <v>38.1126125</v>
      </c>
      <c r="F223" s="11">
        <v>-80.8762069</v>
      </c>
      <c r="G223" s="10">
        <v>117.064749123</v>
      </c>
      <c r="H223" s="10">
        <v>391.9538660291</v>
      </c>
      <c r="I223" s="10">
        <v>2467.1</v>
      </c>
      <c r="J223" s="10">
        <v>138.300101876258</v>
      </c>
      <c r="K223" s="10">
        <v>44.55043898895</v>
      </c>
      <c r="L223" s="10">
        <v>28.63429991785</v>
      </c>
      <c r="M223" s="10">
        <v>25.09423600241522</v>
      </c>
      <c r="N223" s="12">
        <v>355.8566811062</v>
      </c>
      <c r="O223" s="10">
        <v>3110.23632</v>
      </c>
      <c r="P223" s="13">
        <v>37.9844017</v>
      </c>
      <c r="Q223" s="13">
        <v>-80.7200851</v>
      </c>
      <c r="R223" s="10">
        <v>2.715101563</v>
      </c>
      <c r="S223" s="10">
        <v>53.54705635</v>
      </c>
      <c r="T223" s="10">
        <v>17.956516128799997</v>
      </c>
      <c r="U223" s="10">
        <v>66.17897443566</v>
      </c>
      <c r="V223" s="10">
        <v>87</v>
      </c>
      <c r="W223" s="10">
        <v>3.99</v>
      </c>
      <c r="X223" s="10">
        <v>1.48</v>
      </c>
      <c r="Y223" s="10">
        <v>4.58</v>
      </c>
      <c r="Z223" s="10">
        <v>1.55</v>
      </c>
      <c r="AA223" s="10">
        <v>0.39</v>
      </c>
      <c r="AB223" s="10">
        <v>1.09</v>
      </c>
      <c r="AC223" s="10">
        <v>2.39</v>
      </c>
      <c r="AD223" s="10">
        <f t="shared" si="60"/>
        <v>10.02294453935961</v>
      </c>
      <c r="AE223" s="10">
        <f t="shared" si="61"/>
        <v>2.8568750236424547</v>
      </c>
      <c r="AF223" s="10">
        <f t="shared" si="62"/>
        <v>0.6685483516625629</v>
      </c>
      <c r="AG223" s="10">
        <f t="shared" si="63"/>
        <v>2.242646893559327</v>
      </c>
      <c r="AH223" s="10">
        <f t="shared" si="68"/>
        <v>1757.567655777021</v>
      </c>
      <c r="AI223" s="10">
        <f t="shared" si="64"/>
        <v>21.07466183016218</v>
      </c>
      <c r="AJ223" s="10">
        <f t="shared" si="65"/>
        <v>1.5558417393392678</v>
      </c>
      <c r="AK223" s="12">
        <f t="shared" si="72"/>
        <v>1.2399187494989548</v>
      </c>
      <c r="AL223" s="12">
        <f t="shared" si="73"/>
        <v>0.806504458783364</v>
      </c>
      <c r="AM223" s="12">
        <f t="shared" si="66"/>
        <v>8.893342103261729</v>
      </c>
      <c r="AN223" s="12">
        <f t="shared" si="74"/>
        <v>3059.0035468888714</v>
      </c>
      <c r="AO223" s="10">
        <f t="shared" si="67"/>
        <v>0.06402344300528505</v>
      </c>
      <c r="AQ223" s="10"/>
      <c r="AR223" s="11"/>
      <c r="AS223" s="11"/>
      <c r="AT223" s="10"/>
      <c r="AU223" s="10"/>
      <c r="AV223" s="10"/>
      <c r="AW223" s="10"/>
      <c r="AX223" s="10"/>
      <c r="AY223" s="10"/>
      <c r="AZ223" s="10"/>
      <c r="BA223" s="10"/>
      <c r="BB223" s="10"/>
      <c r="BC223" s="13"/>
      <c r="BD223" s="13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</row>
    <row r="224" spans="1:80" ht="12.75">
      <c r="A224" s="1">
        <v>222</v>
      </c>
      <c r="B224" s="9" t="s">
        <v>477</v>
      </c>
      <c r="C224" s="1" t="s">
        <v>478</v>
      </c>
      <c r="D224" s="10">
        <v>23.5</v>
      </c>
      <c r="E224" s="11">
        <v>38.1412237</v>
      </c>
      <c r="F224" s="11">
        <v>-80.8367619</v>
      </c>
      <c r="G224" s="10">
        <v>30</v>
      </c>
      <c r="H224" s="10">
        <v>428.62</v>
      </c>
      <c r="I224" s="10">
        <v>1550.3</v>
      </c>
      <c r="J224" s="10">
        <v>131.21</v>
      </c>
      <c r="K224" s="10">
        <v>11.52</v>
      </c>
      <c r="L224" s="10">
        <v>8.820347846887</v>
      </c>
      <c r="M224" s="10">
        <v>90.31956848286052</v>
      </c>
      <c r="N224" s="12">
        <v>33.00693079391</v>
      </c>
      <c r="O224" s="10">
        <v>2703.41</v>
      </c>
      <c r="P224" s="13">
        <v>38.113052</v>
      </c>
      <c r="Q224" s="13">
        <v>-80.772957</v>
      </c>
      <c r="R224" s="10">
        <v>2.66</v>
      </c>
      <c r="S224" s="10">
        <v>53.3</v>
      </c>
      <c r="T224" s="10">
        <v>18.78</v>
      </c>
      <c r="U224" s="10">
        <v>60.97966883273</v>
      </c>
      <c r="V224" s="10">
        <v>93.37</v>
      </c>
      <c r="W224" s="10">
        <v>1.46</v>
      </c>
      <c r="X224" s="10">
        <v>0.67</v>
      </c>
      <c r="Y224" s="10">
        <v>3.98</v>
      </c>
      <c r="Z224" s="10">
        <v>0.17</v>
      </c>
      <c r="AA224" s="10">
        <v>0.01</v>
      </c>
      <c r="AB224" s="10">
        <v>0.4</v>
      </c>
      <c r="AC224" s="10">
        <v>1.88</v>
      </c>
      <c r="AD224" s="10">
        <f t="shared" si="60"/>
        <v>2.6642940174172325</v>
      </c>
      <c r="AE224" s="10">
        <f t="shared" si="61"/>
        <v>3.3105760059610265</v>
      </c>
      <c r="AF224" s="10">
        <f t="shared" si="62"/>
        <v>0.6210501370208183</v>
      </c>
      <c r="AG224" s="10">
        <f t="shared" si="63"/>
        <v>2.5988021646794057</v>
      </c>
      <c r="AH224" s="10">
        <f t="shared" si="68"/>
        <v>128.8843395742865</v>
      </c>
      <c r="AI224" s="10">
        <f t="shared" si="64"/>
        <v>51.67666666666666</v>
      </c>
      <c r="AJ224" s="10">
        <f t="shared" si="65"/>
        <v>1.3060709396019794</v>
      </c>
      <c r="AK224" s="12">
        <f t="shared" si="72"/>
        <v>1.4045502465493618</v>
      </c>
      <c r="AL224" s="12">
        <f t="shared" si="73"/>
        <v>0.7119716809396863</v>
      </c>
      <c r="AM224" s="12">
        <f t="shared" si="66"/>
        <v>1.2121644753528342</v>
      </c>
      <c r="AN224" s="12">
        <f t="shared" si="74"/>
        <v>2177.4742472254757</v>
      </c>
      <c r="AO224" s="10">
        <f t="shared" si="67"/>
        <v>0.21072177799183547</v>
      </c>
      <c r="AQ224" s="10"/>
      <c r="AR224" s="11"/>
      <c r="AS224" s="11"/>
      <c r="AT224" s="10"/>
      <c r="AU224" s="10"/>
      <c r="AV224" s="10"/>
      <c r="AW224" s="10"/>
      <c r="AX224" s="10"/>
      <c r="AY224" s="10"/>
      <c r="AZ224" s="10"/>
      <c r="BA224" s="10"/>
      <c r="BB224" s="10"/>
      <c r="BC224" s="13"/>
      <c r="BD224" s="13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</row>
    <row r="225" spans="1:80" ht="12.75">
      <c r="A225" s="1">
        <v>223</v>
      </c>
      <c r="B225" s="9" t="s">
        <v>479</v>
      </c>
      <c r="C225" s="1" t="s">
        <v>480</v>
      </c>
      <c r="D225" s="10">
        <v>365</v>
      </c>
      <c r="E225" s="11">
        <v>38.18983209</v>
      </c>
      <c r="F225" s="11">
        <v>-80.94676579</v>
      </c>
      <c r="G225" s="10">
        <v>138.359692998</v>
      </c>
      <c r="H225" s="10">
        <v>384.3204809127</v>
      </c>
      <c r="I225" s="10">
        <v>3148.6</v>
      </c>
      <c r="J225" s="10">
        <v>139.06226158142</v>
      </c>
      <c r="K225" s="10">
        <v>56.11629230145</v>
      </c>
      <c r="L225" s="10">
        <v>35.00465501239</v>
      </c>
      <c r="M225" s="10">
        <v>21.13100246917099</v>
      </c>
      <c r="N225" s="12">
        <v>473.4947920986</v>
      </c>
      <c r="O225" s="10">
        <v>2770.66938</v>
      </c>
      <c r="P225" s="13">
        <v>38.0140114</v>
      </c>
      <c r="Q225" s="13">
        <v>-80.7542953</v>
      </c>
      <c r="R225" s="10">
        <v>2.697520833</v>
      </c>
      <c r="S225" s="10">
        <v>52.94089475</v>
      </c>
      <c r="T225" s="10">
        <v>19.335823529</v>
      </c>
      <c r="U225" s="10">
        <v>63.07606636974</v>
      </c>
      <c r="V225" s="10">
        <v>87.27</v>
      </c>
      <c r="W225" s="10">
        <v>4.16</v>
      </c>
      <c r="X225" s="10">
        <v>1.34</v>
      </c>
      <c r="Y225" s="10">
        <v>4.64</v>
      </c>
      <c r="Z225" s="10">
        <v>1.24</v>
      </c>
      <c r="AA225" s="10">
        <v>0.43</v>
      </c>
      <c r="AB225" s="10">
        <v>1</v>
      </c>
      <c r="AC225" s="10">
        <v>2.42</v>
      </c>
      <c r="AD225" s="10">
        <f t="shared" si="60"/>
        <v>10.427184609327163</v>
      </c>
      <c r="AE225" s="10">
        <f t="shared" si="61"/>
        <v>3.357057185031344</v>
      </c>
      <c r="AF225" s="10">
        <f t="shared" si="62"/>
        <v>0.6167356792858552</v>
      </c>
      <c r="AG225" s="10">
        <f t="shared" si="63"/>
        <v>2.6352898902496054</v>
      </c>
      <c r="AH225" s="10">
        <f t="shared" si="68"/>
        <v>2342.6153601407373</v>
      </c>
      <c r="AI225" s="10">
        <f t="shared" si="64"/>
        <v>22.756627539246658</v>
      </c>
      <c r="AJ225" s="10">
        <f t="shared" si="65"/>
        <v>1.6031094230635174</v>
      </c>
      <c r="AK225" s="12">
        <f t="shared" si="72"/>
        <v>1.297246005749589</v>
      </c>
      <c r="AL225" s="12">
        <f t="shared" si="73"/>
        <v>0.7708638111567505</v>
      </c>
      <c r="AM225" s="12">
        <f t="shared" si="66"/>
        <v>12.20756142891099</v>
      </c>
      <c r="AN225" s="12">
        <f t="shared" si="74"/>
        <v>4084.5087737031554</v>
      </c>
      <c r="AO225" s="10">
        <f t="shared" si="67"/>
        <v>0.054982764433964645</v>
      </c>
      <c r="AQ225" s="10"/>
      <c r="AR225" s="11"/>
      <c r="AS225" s="11"/>
      <c r="AT225" s="10"/>
      <c r="AU225" s="10"/>
      <c r="AV225" s="10"/>
      <c r="AW225" s="10"/>
      <c r="AX225" s="10"/>
      <c r="AY225" s="10"/>
      <c r="AZ225" s="10"/>
      <c r="BA225" s="10"/>
      <c r="BB225" s="10"/>
      <c r="BC225" s="13"/>
      <c r="BD225" s="13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</row>
    <row r="226" spans="1:80" ht="12.75">
      <c r="A226" s="1">
        <v>224</v>
      </c>
      <c r="B226" s="9" t="s">
        <v>481</v>
      </c>
      <c r="C226" s="1" t="s">
        <v>482</v>
      </c>
      <c r="D226" s="10">
        <v>4.22</v>
      </c>
      <c r="E226" s="11">
        <v>38.22538716</v>
      </c>
      <c r="F226" s="11">
        <v>-80.9323216</v>
      </c>
      <c r="G226" s="10">
        <v>10.89</v>
      </c>
      <c r="H226" s="10">
        <v>338.25</v>
      </c>
      <c r="I226" s="10">
        <v>692.8</v>
      </c>
      <c r="J226" s="10">
        <v>34.49</v>
      </c>
      <c r="K226" s="10">
        <v>3.93</v>
      </c>
      <c r="L226" s="10">
        <v>3.373638292969</v>
      </c>
      <c r="M226" s="10">
        <v>34.49303006668808</v>
      </c>
      <c r="N226" s="12">
        <v>5.360252814323</v>
      </c>
      <c r="O226" s="10">
        <v>1877.76</v>
      </c>
      <c r="P226" s="13">
        <v>38.244118</v>
      </c>
      <c r="Q226" s="13">
        <v>-80.922974</v>
      </c>
      <c r="R226" s="10">
        <v>2.59</v>
      </c>
      <c r="S226" s="10">
        <v>49.19</v>
      </c>
      <c r="T226" s="10">
        <v>19.98</v>
      </c>
      <c r="U226" s="10">
        <v>42.07559090406</v>
      </c>
      <c r="V226" s="10">
        <v>67.76</v>
      </c>
      <c r="W226" s="10">
        <v>21.31</v>
      </c>
      <c r="X226" s="10">
        <v>0.67</v>
      </c>
      <c r="Y226" s="10">
        <v>4.55</v>
      </c>
      <c r="Z226" s="10">
        <v>0</v>
      </c>
      <c r="AA226" s="10">
        <v>0</v>
      </c>
      <c r="AB226" s="10">
        <v>5.76</v>
      </c>
      <c r="AC226" s="10">
        <v>2.88</v>
      </c>
      <c r="AD226" s="10">
        <f t="shared" si="60"/>
        <v>1.2508750593668867</v>
      </c>
      <c r="AE226" s="10">
        <f t="shared" si="61"/>
        <v>2.6970225904708025</v>
      </c>
      <c r="AF226" s="10">
        <f t="shared" si="62"/>
        <v>0.6880755903350804</v>
      </c>
      <c r="AG226" s="10">
        <f t="shared" si="63"/>
        <v>2.11716273351958</v>
      </c>
      <c r="AH226" s="10">
        <f t="shared" si="68"/>
        <v>19.825724635738826</v>
      </c>
      <c r="AI226" s="10">
        <f t="shared" si="64"/>
        <v>63.617998163452704</v>
      </c>
      <c r="AJ226" s="10">
        <f t="shared" si="65"/>
        <v>1.164914451021769</v>
      </c>
      <c r="AK226" s="12">
        <f t="shared" si="72"/>
        <v>1.2702020887021328</v>
      </c>
      <c r="AL226" s="12">
        <f t="shared" si="73"/>
        <v>0.787276299491666</v>
      </c>
      <c r="AM226" s="12">
        <f t="shared" si="66"/>
        <v>0.6691552303200916</v>
      </c>
      <c r="AN226" s="12">
        <f t="shared" si="74"/>
        <v>879.9960070528375</v>
      </c>
      <c r="AO226" s="10">
        <f t="shared" si="67"/>
        <v>0.10197495954674968</v>
      </c>
      <c r="AQ226" s="10"/>
      <c r="AR226" s="11"/>
      <c r="AS226" s="11"/>
      <c r="AT226" s="10"/>
      <c r="AU226" s="10"/>
      <c r="AV226" s="10"/>
      <c r="AW226" s="10"/>
      <c r="AX226" s="10"/>
      <c r="AY226" s="10"/>
      <c r="AZ226" s="10"/>
      <c r="BA226" s="10"/>
      <c r="BB226" s="10"/>
      <c r="BC226" s="13"/>
      <c r="BD226" s="13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</row>
    <row r="227" spans="1:80" ht="12.75">
      <c r="A227" s="1">
        <v>225</v>
      </c>
      <c r="B227" s="9" t="s">
        <v>483</v>
      </c>
      <c r="C227" s="1" t="s">
        <v>484</v>
      </c>
      <c r="D227" s="10">
        <v>4.28</v>
      </c>
      <c r="E227" s="11">
        <v>38.25788548</v>
      </c>
      <c r="F227" s="11">
        <v>-80.9898236</v>
      </c>
      <c r="G227" s="10">
        <v>11.62</v>
      </c>
      <c r="H227" s="10">
        <v>401.24</v>
      </c>
      <c r="I227" s="10">
        <v>722.5</v>
      </c>
      <c r="J227" s="10">
        <v>148.63</v>
      </c>
      <c r="K227" s="10">
        <v>4.02</v>
      </c>
      <c r="L227" s="10">
        <v>3.139806227508</v>
      </c>
      <c r="M227" s="10">
        <v>94.03074110718714</v>
      </c>
      <c r="N227" s="12">
        <v>3.23294491848</v>
      </c>
      <c r="O227" s="10">
        <v>1596.52</v>
      </c>
      <c r="P227" s="13">
        <v>38.251049</v>
      </c>
      <c r="Q227" s="13">
        <v>-80.963097</v>
      </c>
      <c r="R227" s="10">
        <v>2.58</v>
      </c>
      <c r="S227" s="10">
        <v>48.92</v>
      </c>
      <c r="T227" s="10">
        <v>20.56</v>
      </c>
      <c r="U227" s="10">
        <v>42.06485908519</v>
      </c>
      <c r="V227" s="10">
        <v>79.82</v>
      </c>
      <c r="W227" s="10">
        <v>10.19</v>
      </c>
      <c r="X227" s="10">
        <v>0</v>
      </c>
      <c r="Y227" s="10">
        <v>6.64</v>
      </c>
      <c r="Z227" s="10">
        <v>0</v>
      </c>
      <c r="AA227" s="10">
        <v>0</v>
      </c>
      <c r="AB227" s="10">
        <v>3.47</v>
      </c>
      <c r="AC227" s="10">
        <v>2.86</v>
      </c>
      <c r="AD227" s="10">
        <f t="shared" si="60"/>
        <v>1.3631414456416786</v>
      </c>
      <c r="AE227" s="10">
        <f t="shared" si="61"/>
        <v>2.3033605482004713</v>
      </c>
      <c r="AF227" s="10">
        <f t="shared" si="62"/>
        <v>0.7445561950062306</v>
      </c>
      <c r="AG227" s="10">
        <f t="shared" si="63"/>
        <v>1.80813803033737</v>
      </c>
      <c r="AH227" s="10">
        <f t="shared" si="68"/>
        <v>21.304580013697617</v>
      </c>
      <c r="AI227" s="10">
        <f t="shared" si="64"/>
        <v>62.17728055077453</v>
      </c>
      <c r="AJ227" s="10">
        <f t="shared" si="65"/>
        <v>1.280333787728866</v>
      </c>
      <c r="AK227" s="12">
        <f t="shared" si="72"/>
        <v>0.7553609622616821</v>
      </c>
      <c r="AL227" s="12">
        <f t="shared" si="73"/>
        <v>1.32387037451052</v>
      </c>
      <c r="AM227" s="12">
        <f t="shared" si="66"/>
        <v>0.41456355854379856</v>
      </c>
      <c r="AN227" s="12">
        <f t="shared" si="74"/>
        <v>545.7482952340654</v>
      </c>
      <c r="AO227" s="10">
        <f t="shared" si="67"/>
        <v>0.23435036663141048</v>
      </c>
      <c r="AQ227" s="10"/>
      <c r="AR227" s="11"/>
      <c r="AS227" s="11"/>
      <c r="AT227" s="10"/>
      <c r="AU227" s="10"/>
      <c r="AV227" s="10"/>
      <c r="AW227" s="10"/>
      <c r="AX227" s="10"/>
      <c r="AY227" s="10"/>
      <c r="AZ227" s="10"/>
      <c r="BA227" s="10"/>
      <c r="BB227" s="10"/>
      <c r="BC227" s="13"/>
      <c r="BD227" s="13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</row>
    <row r="228" spans="1:80" ht="12.75">
      <c r="A228" s="1">
        <v>226</v>
      </c>
      <c r="B228" s="9" t="s">
        <v>485</v>
      </c>
      <c r="C228" s="1" t="s">
        <v>486</v>
      </c>
      <c r="D228" s="10">
        <v>40.2</v>
      </c>
      <c r="E228" s="11">
        <v>38.26260716</v>
      </c>
      <c r="F228" s="11">
        <v>-81.0231582</v>
      </c>
      <c r="G228" s="10">
        <v>37.0667719998</v>
      </c>
      <c r="H228" s="10">
        <v>558.0299174923</v>
      </c>
      <c r="I228" s="10">
        <v>1515.3</v>
      </c>
      <c r="J228" s="10">
        <v>32.4736835956573</v>
      </c>
      <c r="K228" s="10">
        <v>15.0694965</v>
      </c>
      <c r="L228" s="10">
        <v>10.51247842383</v>
      </c>
      <c r="M228" s="10">
        <v>40.33397767771753</v>
      </c>
      <c r="N228" s="12">
        <v>51.23031582408</v>
      </c>
      <c r="O228" s="10">
        <v>1817.771202789</v>
      </c>
      <c r="P228" s="13">
        <v>38.2908707</v>
      </c>
      <c r="Q228" s="13">
        <v>-80.9351578</v>
      </c>
      <c r="R228" s="10">
        <v>2.608261538</v>
      </c>
      <c r="S228" s="10">
        <v>50.07308764</v>
      </c>
      <c r="T228" s="10">
        <v>23.0730909098</v>
      </c>
      <c r="U228" s="10">
        <v>42.93708561106</v>
      </c>
      <c r="V228" s="10">
        <v>84.53</v>
      </c>
      <c r="W228" s="10">
        <v>6.53</v>
      </c>
      <c r="X228" s="10">
        <v>1.82</v>
      </c>
      <c r="Y228" s="10">
        <v>5.67</v>
      </c>
      <c r="Z228" s="10">
        <v>0.04</v>
      </c>
      <c r="AA228" s="10">
        <v>0.34</v>
      </c>
      <c r="AB228" s="10">
        <v>1.16</v>
      </c>
      <c r="AC228" s="10">
        <v>2.54</v>
      </c>
      <c r="AD228" s="10">
        <f t="shared" si="60"/>
        <v>3.8240268735176133</v>
      </c>
      <c r="AE228" s="10">
        <f t="shared" si="61"/>
        <v>2.749059766455007</v>
      </c>
      <c r="AF228" s="10">
        <f t="shared" si="62"/>
        <v>0.6815321576873532</v>
      </c>
      <c r="AG228" s="10">
        <f t="shared" si="63"/>
        <v>2.1580119166671805</v>
      </c>
      <c r="AH228" s="10">
        <f t="shared" si="68"/>
        <v>208.2776926621542</v>
      </c>
      <c r="AI228" s="10">
        <f t="shared" si="64"/>
        <v>40.880279513095346</v>
      </c>
      <c r="AJ228" s="10">
        <f t="shared" si="65"/>
        <v>1.4334865568751147</v>
      </c>
      <c r="AK228" s="12">
        <f t="shared" si="72"/>
        <v>1.2743859657731342</v>
      </c>
      <c r="AL228" s="12">
        <f t="shared" si="73"/>
        <v>0.7846916294258843</v>
      </c>
      <c r="AM228" s="12">
        <f t="shared" si="66"/>
        <v>2.372811372354798</v>
      </c>
      <c r="AN228" s="12">
        <f t="shared" si="74"/>
        <v>1931.0770539360303</v>
      </c>
      <c r="AO228" s="10">
        <f t="shared" si="67"/>
        <v>0.07227923882463538</v>
      </c>
      <c r="AQ228" s="10"/>
      <c r="AR228" s="11"/>
      <c r="AS228" s="11"/>
      <c r="AT228" s="10"/>
      <c r="AU228" s="10"/>
      <c r="AV228" s="10"/>
      <c r="AW228" s="10"/>
      <c r="AX228" s="10"/>
      <c r="AY228" s="10"/>
      <c r="AZ228" s="10"/>
      <c r="BA228" s="10"/>
      <c r="BB228" s="10"/>
      <c r="BC228" s="13"/>
      <c r="BD228" s="13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</row>
    <row r="229" spans="1:80" ht="12.75">
      <c r="A229" s="1">
        <v>227</v>
      </c>
      <c r="B229" s="9" t="s">
        <v>487</v>
      </c>
      <c r="C229" s="1" t="s">
        <v>488</v>
      </c>
      <c r="D229" s="10">
        <v>1317</v>
      </c>
      <c r="E229" s="11">
        <v>38.2334395</v>
      </c>
      <c r="F229" s="11">
        <v>-81.1809415</v>
      </c>
      <c r="G229" s="10">
        <v>254.341844748</v>
      </c>
      <c r="H229" s="10">
        <v>419.1833394991</v>
      </c>
      <c r="I229" s="10">
        <v>4034.7</v>
      </c>
      <c r="J229" s="10">
        <v>28.3646416664123</v>
      </c>
      <c r="K229" s="10">
        <v>108.886975151</v>
      </c>
      <c r="L229" s="10">
        <v>60.66446093811</v>
      </c>
      <c r="M229" s="10">
        <v>19.010481095698243</v>
      </c>
      <c r="N229" s="12">
        <v>1694.979744473</v>
      </c>
      <c r="O229" s="10">
        <v>2682.113416938</v>
      </c>
      <c r="P229" s="13">
        <v>38.2016983</v>
      </c>
      <c r="Q229" s="13">
        <v>-80.6394424</v>
      </c>
      <c r="R229" s="10">
        <v>2.750289406</v>
      </c>
      <c r="S229" s="10">
        <v>55.62890022</v>
      </c>
      <c r="T229" s="10">
        <v>21.347649483799998</v>
      </c>
      <c r="U229" s="10">
        <v>60.39162526331</v>
      </c>
      <c r="V229" s="10">
        <v>88.89</v>
      </c>
      <c r="W229" s="10">
        <v>3.18</v>
      </c>
      <c r="X229" s="10">
        <v>1.15</v>
      </c>
      <c r="Y229" s="10">
        <v>4.57</v>
      </c>
      <c r="Z229" s="10">
        <v>0.42</v>
      </c>
      <c r="AA229" s="10">
        <v>0.73</v>
      </c>
      <c r="AB229" s="10">
        <v>1.15</v>
      </c>
      <c r="AC229" s="10">
        <v>2.23</v>
      </c>
      <c r="AD229" s="10">
        <f t="shared" si="60"/>
        <v>21.70958052925923</v>
      </c>
      <c r="AE229" s="10">
        <f t="shared" si="61"/>
        <v>2.7943635694088638</v>
      </c>
      <c r="AF229" s="10">
        <f t="shared" si="62"/>
        <v>0.6759848895073355</v>
      </c>
      <c r="AG229" s="10">
        <f t="shared" si="63"/>
        <v>2.1935754019859584</v>
      </c>
      <c r="AH229" s="10">
        <f t="shared" si="68"/>
        <v>8180.044551815246</v>
      </c>
      <c r="AI229" s="10">
        <f t="shared" si="64"/>
        <v>15.863296124149569</v>
      </c>
      <c r="AJ229" s="10">
        <f t="shared" si="65"/>
        <v>1.7949055092088713</v>
      </c>
      <c r="AK229" s="12">
        <f t="shared" si="72"/>
        <v>1.287000565279423</v>
      </c>
      <c r="AL229" s="12">
        <f t="shared" si="73"/>
        <v>0.7770004357246636</v>
      </c>
      <c r="AM229" s="12">
        <f t="shared" si="66"/>
        <v>24.97349811489792</v>
      </c>
      <c r="AN229" s="12">
        <f t="shared" si="74"/>
        <v>5192.661180732887</v>
      </c>
      <c r="AO229" s="10">
        <f t="shared" si="67"/>
        <v>0.04535123251418979</v>
      </c>
      <c r="AQ229" s="10"/>
      <c r="AR229" s="11"/>
      <c r="AS229" s="11"/>
      <c r="AT229" s="10"/>
      <c r="AU229" s="10"/>
      <c r="AV229" s="10"/>
      <c r="AW229" s="10"/>
      <c r="AX229" s="10"/>
      <c r="AY229" s="10"/>
      <c r="AZ229" s="10"/>
      <c r="BA229" s="10"/>
      <c r="BB229" s="10"/>
      <c r="BC229" s="13"/>
      <c r="BD229" s="13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</row>
    <row r="230" spans="1:80" ht="12.75">
      <c r="A230" s="1">
        <v>228</v>
      </c>
      <c r="B230" s="9" t="s">
        <v>489</v>
      </c>
      <c r="C230" s="1" t="s">
        <v>490</v>
      </c>
      <c r="D230" s="10">
        <v>1402</v>
      </c>
      <c r="E230" s="11">
        <v>38.2251062</v>
      </c>
      <c r="F230" s="11">
        <v>-81.1914973</v>
      </c>
      <c r="G230" s="10">
        <v>279.56</v>
      </c>
      <c r="H230" s="10">
        <v>434.44</v>
      </c>
      <c r="I230" s="10">
        <v>4040</v>
      </c>
      <c r="J230" s="10">
        <v>16.86</v>
      </c>
      <c r="K230" s="10">
        <v>109.84</v>
      </c>
      <c r="L230" s="10">
        <v>61.29195302994</v>
      </c>
      <c r="M230" s="10">
        <v>25.26149312974998</v>
      </c>
      <c r="N230" s="12">
        <v>1804.148555894</v>
      </c>
      <c r="O230" s="10">
        <v>2677.21</v>
      </c>
      <c r="P230" s="13">
        <v>38.207497</v>
      </c>
      <c r="Q230" s="13">
        <v>-80.66935</v>
      </c>
      <c r="R230" s="10">
        <v>2.75</v>
      </c>
      <c r="S230" s="10">
        <v>55.23</v>
      </c>
      <c r="T230" s="10">
        <v>18.21</v>
      </c>
      <c r="U230" s="10">
        <v>58.76791839492</v>
      </c>
      <c r="V230" s="10">
        <v>88.92</v>
      </c>
      <c r="W230" s="10">
        <v>3.15</v>
      </c>
      <c r="X230" s="10">
        <v>1.39</v>
      </c>
      <c r="Y230" s="10">
        <v>4.43</v>
      </c>
      <c r="Z230" s="10">
        <v>0.4</v>
      </c>
      <c r="AA230" s="10">
        <v>0.71</v>
      </c>
      <c r="AB230" s="10">
        <v>1.08</v>
      </c>
      <c r="AC230" s="10">
        <v>2.19</v>
      </c>
      <c r="AD230" s="10">
        <f t="shared" si="60"/>
        <v>22.874128343000404</v>
      </c>
      <c r="AE230" s="10">
        <f t="shared" si="61"/>
        <v>2.6795317448105354</v>
      </c>
      <c r="AF230" s="10">
        <f t="shared" si="62"/>
        <v>0.6903176701191224</v>
      </c>
      <c r="AG230" s="10">
        <f t="shared" si="63"/>
        <v>2.1034324196762704</v>
      </c>
      <c r="AH230" s="10">
        <f t="shared" si="68"/>
        <v>9276.710490226063</v>
      </c>
      <c r="AI230" s="10">
        <f t="shared" si="64"/>
        <v>14.451280583774503</v>
      </c>
      <c r="AJ230" s="10">
        <f t="shared" si="65"/>
        <v>1.7920786427925568</v>
      </c>
      <c r="AK230" s="12">
        <f t="shared" si="72"/>
        <v>1.2868391982125535</v>
      </c>
      <c r="AL230" s="12">
        <f t="shared" si="73"/>
        <v>0.7770978700283772</v>
      </c>
      <c r="AM230" s="12">
        <f t="shared" si="66"/>
        <v>21.854003879145704</v>
      </c>
      <c r="AN230" s="12">
        <f t="shared" si="74"/>
        <v>5198.830360778717</v>
      </c>
      <c r="AO230" s="10">
        <f t="shared" si="67"/>
        <v>0.05814725423476195</v>
      </c>
      <c r="AQ230" s="10"/>
      <c r="AR230" s="11"/>
      <c r="AS230" s="11"/>
      <c r="AT230" s="15"/>
      <c r="AU230" s="15"/>
      <c r="AV230" s="15"/>
      <c r="AW230" s="15"/>
      <c r="AX230" s="10"/>
      <c r="AY230" s="10"/>
      <c r="AZ230" s="10"/>
      <c r="BA230" s="10"/>
      <c r="BB230" s="10"/>
      <c r="BC230" s="13"/>
      <c r="BD230" s="13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</row>
    <row r="231" spans="1:80" ht="12.75">
      <c r="A231" s="1">
        <v>229</v>
      </c>
      <c r="B231" s="9" t="s">
        <v>491</v>
      </c>
      <c r="C231" s="1" t="s">
        <v>492</v>
      </c>
      <c r="D231" s="10">
        <v>8371</v>
      </c>
      <c r="E231" s="11">
        <v>38.1381632</v>
      </c>
      <c r="F231" s="11">
        <v>-81.2142745</v>
      </c>
      <c r="G231" s="10">
        <v>929.5</v>
      </c>
      <c r="H231" s="10">
        <v>415.7</v>
      </c>
      <c r="I231" s="10">
        <v>5104.3</v>
      </c>
      <c r="J231" s="10">
        <v>68.41</v>
      </c>
      <c r="K231" s="10">
        <v>352.58</v>
      </c>
      <c r="L231" s="10">
        <v>177.7046123856</v>
      </c>
      <c r="M231" s="10">
        <v>6.2112611265856215</v>
      </c>
      <c r="N231" s="12">
        <v>10853.46395694</v>
      </c>
      <c r="O231" s="10">
        <v>3170.94</v>
      </c>
      <c r="P231" s="13">
        <v>37.471077</v>
      </c>
      <c r="Q231" s="13">
        <v>-80.776985</v>
      </c>
      <c r="R231" s="10">
        <v>3.42</v>
      </c>
      <c r="S231" s="10">
        <v>48.2</v>
      </c>
      <c r="T231" s="10">
        <v>19.23</v>
      </c>
      <c r="U231" s="10">
        <v>37.42989803676</v>
      </c>
      <c r="V231" s="10">
        <v>73.06</v>
      </c>
      <c r="W231" s="10">
        <v>18.59</v>
      </c>
      <c r="X231" s="10">
        <v>0.4</v>
      </c>
      <c r="Y231" s="10">
        <v>6.45</v>
      </c>
      <c r="Z231" s="10">
        <v>0.14</v>
      </c>
      <c r="AA231" s="10">
        <v>0.65</v>
      </c>
      <c r="AB231" s="10">
        <v>0.73</v>
      </c>
      <c r="AC231" s="10">
        <v>3.55</v>
      </c>
      <c r="AD231" s="10">
        <f t="shared" si="60"/>
        <v>47.10626183318093</v>
      </c>
      <c r="AE231" s="10">
        <f t="shared" si="61"/>
        <v>3.7724201723947366</v>
      </c>
      <c r="AF231" s="10">
        <f t="shared" si="62"/>
        <v>0.5817928963391388</v>
      </c>
      <c r="AG231" s="10">
        <f t="shared" si="63"/>
        <v>2.961349835329868</v>
      </c>
      <c r="AH231" s="10">
        <f aca="true" t="shared" si="75" ref="AH231:AH262">G231/2*(POWER((3.141593*D231),0.5))</f>
        <v>75367.31259125315</v>
      </c>
      <c r="AI231" s="10">
        <f t="shared" si="64"/>
        <v>5.491447014523938</v>
      </c>
      <c r="AJ231" s="10">
        <f t="shared" si="65"/>
        <v>1.9840790583135743</v>
      </c>
      <c r="AK231" s="12">
        <f t="shared" si="72"/>
        <v>1.2965552451248359</v>
      </c>
      <c r="AL231" s="12">
        <f t="shared" si="73"/>
        <v>0.7712745012293843</v>
      </c>
      <c r="AM231" s="12">
        <f t="shared" si="66"/>
        <v>141.47111602449138</v>
      </c>
      <c r="AN231" s="12">
        <f t="shared" si="74"/>
        <v>6618.0069376907</v>
      </c>
      <c r="AO231" s="10">
        <f t="shared" si="67"/>
        <v>0.014941691427918262</v>
      </c>
      <c r="AQ231" s="10"/>
      <c r="AR231" s="11"/>
      <c r="AS231" s="11"/>
      <c r="AT231" s="15"/>
      <c r="AU231" s="15"/>
      <c r="AV231" s="15"/>
      <c r="AW231" s="15"/>
      <c r="AX231" s="10"/>
      <c r="AY231" s="10"/>
      <c r="AZ231" s="10"/>
      <c r="BA231" s="10"/>
      <c r="BB231" s="10"/>
      <c r="BC231" s="13"/>
      <c r="BD231" s="13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</row>
    <row r="232" spans="1:80" ht="12.75">
      <c r="A232" s="1">
        <v>230</v>
      </c>
      <c r="B232" s="9" t="s">
        <v>493</v>
      </c>
      <c r="C232" s="1" t="s">
        <v>494</v>
      </c>
      <c r="D232" s="10">
        <v>0.42</v>
      </c>
      <c r="E232" s="11">
        <v>37.9812211</v>
      </c>
      <c r="F232" s="11">
        <v>-81.2734401</v>
      </c>
      <c r="G232" s="10">
        <v>2.82</v>
      </c>
      <c r="H232" s="10">
        <v>657.87</v>
      </c>
      <c r="I232" s="10">
        <v>945.3</v>
      </c>
      <c r="J232" s="10">
        <v>95.46</v>
      </c>
      <c r="K232" s="10">
        <v>1.19</v>
      </c>
      <c r="L232" s="10">
        <v>1.054402984039</v>
      </c>
      <c r="M232" s="10">
        <v>504.64007204303346</v>
      </c>
      <c r="N232" s="12">
        <v>0.9960365195378</v>
      </c>
      <c r="O232" s="10">
        <v>1879.95</v>
      </c>
      <c r="P232" s="13">
        <v>37.988415</v>
      </c>
      <c r="Q232" s="13">
        <v>-81.275703</v>
      </c>
      <c r="R232" s="10">
        <v>2.57</v>
      </c>
      <c r="S232" s="10">
        <v>47.37</v>
      </c>
      <c r="T232" s="10">
        <v>21.63</v>
      </c>
      <c r="U232" s="10">
        <v>41.85653474225</v>
      </c>
      <c r="V232" s="10">
        <v>92.74</v>
      </c>
      <c r="W232" s="10">
        <v>3.43</v>
      </c>
      <c r="X232" s="10">
        <v>0</v>
      </c>
      <c r="Y232" s="10">
        <v>4.18</v>
      </c>
      <c r="Z232" s="10">
        <v>0</v>
      </c>
      <c r="AA232" s="10">
        <v>0</v>
      </c>
      <c r="AB232" s="10">
        <v>0</v>
      </c>
      <c r="AC232" s="10">
        <v>2.04</v>
      </c>
      <c r="AD232" s="10">
        <f t="shared" si="60"/>
        <v>0.39832967694300947</v>
      </c>
      <c r="AE232" s="10">
        <f t="shared" si="61"/>
        <v>2.6470610779770176</v>
      </c>
      <c r="AF232" s="10">
        <f t="shared" si="62"/>
        <v>0.6945387200203536</v>
      </c>
      <c r="AG232" s="10">
        <f t="shared" si="63"/>
        <v>2.0779429462119587</v>
      </c>
      <c r="AH232" s="10">
        <f t="shared" si="75"/>
        <v>1.6196408361689327</v>
      </c>
      <c r="AI232" s="10">
        <f t="shared" si="64"/>
        <v>335.21276595744683</v>
      </c>
      <c r="AJ232" s="10">
        <f t="shared" si="65"/>
        <v>1.1286007513385268</v>
      </c>
      <c r="AK232" s="12">
        <f t="shared" si="72"/>
        <v>2.3715155227090476</v>
      </c>
      <c r="AL232" s="12">
        <f t="shared" si="73"/>
        <v>0.4216712859031479</v>
      </c>
      <c r="AM232" s="12">
        <f t="shared" si="66"/>
        <v>0.05297318609730105</v>
      </c>
      <c r="AN232" s="12">
        <f t="shared" si="74"/>
        <v>2241.7936236168625</v>
      </c>
      <c r="AO232" s="10">
        <f t="shared" si="67"/>
        <v>0.7670817517792777</v>
      </c>
      <c r="AQ232" s="10"/>
      <c r="AR232" s="11"/>
      <c r="AS232" s="11"/>
      <c r="AT232" s="10"/>
      <c r="AU232" s="10"/>
      <c r="AV232" s="10"/>
      <c r="AW232" s="10"/>
      <c r="AX232" s="10"/>
      <c r="AY232" s="10"/>
      <c r="AZ232" s="10"/>
      <c r="BA232" s="10"/>
      <c r="BB232" s="10"/>
      <c r="BC232" s="13"/>
      <c r="BD232" s="13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</row>
    <row r="233" spans="1:80" ht="12.75">
      <c r="A233" s="1">
        <v>231</v>
      </c>
      <c r="B233" s="9" t="s">
        <v>495</v>
      </c>
      <c r="C233" s="1" t="s">
        <v>496</v>
      </c>
      <c r="D233" s="10">
        <v>1.8</v>
      </c>
      <c r="E233" s="11">
        <v>38.32011784</v>
      </c>
      <c r="F233" s="11">
        <v>-80.0975668</v>
      </c>
      <c r="G233" s="10">
        <v>8.24</v>
      </c>
      <c r="H233" s="10">
        <v>434.33</v>
      </c>
      <c r="I233" s="10">
        <v>1443.2</v>
      </c>
      <c r="J233" s="10">
        <v>25.08</v>
      </c>
      <c r="K233" s="10">
        <v>1.82</v>
      </c>
      <c r="L233" s="10">
        <v>1.63764164328</v>
      </c>
      <c r="M233" s="10">
        <v>660.8392365977294</v>
      </c>
      <c r="N233" s="12">
        <v>0.8918843514862</v>
      </c>
      <c r="O233" s="10">
        <v>3799.57</v>
      </c>
      <c r="P233" s="13">
        <v>38.313438</v>
      </c>
      <c r="Q233" s="13">
        <v>-80.094467</v>
      </c>
      <c r="R233" s="10">
        <v>2.92</v>
      </c>
      <c r="S233" s="10">
        <v>54.98</v>
      </c>
      <c r="T233" s="10">
        <v>16.26</v>
      </c>
      <c r="U233" s="10">
        <v>72.14134584103</v>
      </c>
      <c r="V233" s="10">
        <v>92.43</v>
      </c>
      <c r="W233" s="10">
        <v>0</v>
      </c>
      <c r="X233" s="10">
        <v>1.51</v>
      </c>
      <c r="Y233" s="10">
        <v>5.93</v>
      </c>
      <c r="Z233" s="10">
        <v>0</v>
      </c>
      <c r="AA233" s="10">
        <v>0</v>
      </c>
      <c r="AB233" s="10">
        <v>0.1</v>
      </c>
      <c r="AC233" s="10">
        <v>2.27</v>
      </c>
      <c r="AD233" s="10">
        <f t="shared" si="60"/>
        <v>1.0991415657914119</v>
      </c>
      <c r="AE233" s="10">
        <f t="shared" si="61"/>
        <v>1.4899278621137884</v>
      </c>
      <c r="AF233" s="10">
        <f t="shared" si="62"/>
        <v>0.9257544805152748</v>
      </c>
      <c r="AG233" s="10">
        <f t="shared" si="63"/>
        <v>1.1695933717593239</v>
      </c>
      <c r="AH233" s="10">
        <f t="shared" si="75"/>
        <v>9.797345619838058</v>
      </c>
      <c r="AI233" s="10">
        <f t="shared" si="64"/>
        <v>175.14563106796118</v>
      </c>
      <c r="AJ233" s="10">
        <f t="shared" si="65"/>
        <v>1.111354249855761</v>
      </c>
      <c r="AK233" s="12">
        <f t="shared" si="72"/>
        <v>0.49549130638122224</v>
      </c>
      <c r="AL233" s="12">
        <f t="shared" si="73"/>
        <v>2.018198880830853</v>
      </c>
      <c r="AM233" s="12">
        <f t="shared" si="66"/>
        <v>0.07079840563312069</v>
      </c>
      <c r="AN233" s="12">
        <f t="shared" si="74"/>
        <v>715.09305336938</v>
      </c>
      <c r="AO233" s="10">
        <f t="shared" si="67"/>
        <v>1.5215141403949288</v>
      </c>
      <c r="AQ233" s="10"/>
      <c r="AR233" s="11"/>
      <c r="AS233" s="11"/>
      <c r="AT233" s="10"/>
      <c r="AU233" s="10"/>
      <c r="AV233" s="10"/>
      <c r="AW233" s="10"/>
      <c r="AX233" s="10"/>
      <c r="AY233" s="10"/>
      <c r="AZ233" s="10"/>
      <c r="BA233" s="10"/>
      <c r="BB233" s="10"/>
      <c r="BC233" s="13"/>
      <c r="BD233" s="13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</row>
    <row r="234" spans="1:80" ht="12.75">
      <c r="A234" s="1">
        <v>232</v>
      </c>
      <c r="B234" s="9" t="s">
        <v>497</v>
      </c>
      <c r="C234" s="1" t="s">
        <v>498</v>
      </c>
      <c r="D234" s="10">
        <v>266</v>
      </c>
      <c r="E234" s="11">
        <v>38.59732627</v>
      </c>
      <c r="F234" s="11">
        <v>-80.4903644</v>
      </c>
      <c r="G234" s="10">
        <v>136.084475061</v>
      </c>
      <c r="H234" s="10">
        <v>561.1345706288</v>
      </c>
      <c r="I234" s="10">
        <v>3823.4</v>
      </c>
      <c r="J234" s="10">
        <v>155.660581588745</v>
      </c>
      <c r="K234" s="10">
        <v>65.53031462512</v>
      </c>
      <c r="L234" s="10">
        <v>45.30839082825</v>
      </c>
      <c r="M234" s="10">
        <v>25.903818535169936</v>
      </c>
      <c r="N234" s="12">
        <v>306.5146033935</v>
      </c>
      <c r="O234" s="10">
        <v>2928.1497</v>
      </c>
      <c r="P234" s="13">
        <v>38.4897118</v>
      </c>
      <c r="Q234" s="13">
        <v>-80.2177582</v>
      </c>
      <c r="R234" s="10">
        <v>2.80205</v>
      </c>
      <c r="S234" s="10">
        <v>61.41262145</v>
      </c>
      <c r="T234" s="10">
        <v>17.5990877186</v>
      </c>
      <c r="U234" s="10">
        <v>67.35550627014</v>
      </c>
      <c r="V234" s="10">
        <v>94.78</v>
      </c>
      <c r="W234" s="10">
        <v>0.53</v>
      </c>
      <c r="X234" s="10">
        <v>0.53</v>
      </c>
      <c r="Y234" s="10">
        <v>3.5</v>
      </c>
      <c r="Z234" s="10">
        <v>0.04</v>
      </c>
      <c r="AA234" s="10">
        <v>0.35</v>
      </c>
      <c r="AB234" s="10">
        <v>0.33</v>
      </c>
      <c r="AC234" s="10">
        <v>1.71</v>
      </c>
      <c r="AD234" s="10">
        <f t="shared" si="60"/>
        <v>5.870877229083751</v>
      </c>
      <c r="AE234" s="10">
        <f t="shared" si="61"/>
        <v>7.7174822535543175</v>
      </c>
      <c r="AF234" s="10">
        <f t="shared" si="62"/>
        <v>0.4067622338674643</v>
      </c>
      <c r="AG234" s="10">
        <f t="shared" si="63"/>
        <v>6.058223569040139</v>
      </c>
      <c r="AH234" s="10">
        <f t="shared" si="75"/>
        <v>1966.954733088726</v>
      </c>
      <c r="AI234" s="10">
        <f t="shared" si="64"/>
        <v>28.095783874583468</v>
      </c>
      <c r="AJ234" s="10">
        <f t="shared" si="65"/>
        <v>1.4463174133357553</v>
      </c>
      <c r="AK234" s="12">
        <f t="shared" si="72"/>
        <v>1.1523105390733084</v>
      </c>
      <c r="AL234" s="12">
        <f t="shared" si="73"/>
        <v>0.867821621074648</v>
      </c>
      <c r="AM234" s="12">
        <f t="shared" si="66"/>
        <v>12.875388984265019</v>
      </c>
      <c r="AN234" s="12">
        <f t="shared" si="74"/>
        <v>4405.744115092887</v>
      </c>
      <c r="AO234" s="10">
        <f t="shared" si="67"/>
        <v>0.046163291108837684</v>
      </c>
      <c r="AQ234" s="10"/>
      <c r="AR234" s="11"/>
      <c r="AS234" s="11"/>
      <c r="AT234" s="10"/>
      <c r="AU234" s="10"/>
      <c r="AV234" s="10"/>
      <c r="AW234" s="10"/>
      <c r="AX234" s="10"/>
      <c r="AY234" s="10"/>
      <c r="AZ234" s="10"/>
      <c r="BA234" s="10"/>
      <c r="BB234" s="10"/>
      <c r="BC234" s="13"/>
      <c r="BD234" s="13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</row>
    <row r="235" spans="1:80" ht="12.75">
      <c r="A235" s="1">
        <v>233</v>
      </c>
      <c r="B235" s="9" t="s">
        <v>499</v>
      </c>
      <c r="C235" s="1" t="s">
        <v>500</v>
      </c>
      <c r="D235" s="10">
        <v>281</v>
      </c>
      <c r="E235" s="11">
        <v>38.6167695</v>
      </c>
      <c r="F235" s="11">
        <v>-80.5553674</v>
      </c>
      <c r="G235" s="10">
        <v>145.995790311</v>
      </c>
      <c r="H235" s="10">
        <v>568.1154308105</v>
      </c>
      <c r="I235" s="10">
        <v>3909</v>
      </c>
      <c r="J235" s="10">
        <v>155.422597885131</v>
      </c>
      <c r="K235" s="10">
        <v>72.24531376575</v>
      </c>
      <c r="L235" s="10">
        <v>51.38902209485</v>
      </c>
      <c r="M235" s="10">
        <v>24.899662042839662</v>
      </c>
      <c r="N235" s="12">
        <v>323.7310111507</v>
      </c>
      <c r="O235" s="10">
        <v>2888.77962</v>
      </c>
      <c r="P235" s="13">
        <v>38.4951897</v>
      </c>
      <c r="Q235" s="13">
        <v>-80.2324142</v>
      </c>
      <c r="R235" s="10">
        <v>2.80205</v>
      </c>
      <c r="S235" s="10">
        <v>61.08208831</v>
      </c>
      <c r="T235" s="10">
        <v>22.721247707</v>
      </c>
      <c r="U235" s="10">
        <v>66.13257087754</v>
      </c>
      <c r="V235" s="10">
        <v>94.9</v>
      </c>
      <c r="W235" s="10">
        <v>0.51</v>
      </c>
      <c r="X235" s="10">
        <v>0.52</v>
      </c>
      <c r="Y235" s="10">
        <v>3.41</v>
      </c>
      <c r="Z235" s="10">
        <v>0.03</v>
      </c>
      <c r="AA235" s="10">
        <v>0.39</v>
      </c>
      <c r="AB235" s="10">
        <v>0.32</v>
      </c>
      <c r="AC235" s="10">
        <v>1.69</v>
      </c>
      <c r="AD235" s="10">
        <f t="shared" si="60"/>
        <v>5.468093934174332</v>
      </c>
      <c r="AE235" s="10">
        <f t="shared" si="61"/>
        <v>9.397977195249043</v>
      </c>
      <c r="AF235" s="10">
        <f t="shared" si="62"/>
        <v>0.3686050238342588</v>
      </c>
      <c r="AG235" s="10">
        <f t="shared" si="63"/>
        <v>7.377412098270499</v>
      </c>
      <c r="AH235" s="10">
        <f t="shared" si="75"/>
        <v>2168.8946523717455</v>
      </c>
      <c r="AI235" s="10">
        <f t="shared" si="64"/>
        <v>26.774744611971716</v>
      </c>
      <c r="AJ235" s="10">
        <f t="shared" si="65"/>
        <v>1.405851110231384</v>
      </c>
      <c r="AK235" s="12">
        <f t="shared" si="72"/>
        <v>1.1520676553405693</v>
      </c>
      <c r="AL235" s="12">
        <f t="shared" si="73"/>
        <v>0.8680045788668411</v>
      </c>
      <c r="AM235" s="12">
        <f t="shared" si="66"/>
        <v>14.478146116237015</v>
      </c>
      <c r="AN235" s="12">
        <f t="shared" si="74"/>
        <v>4503.432464726286</v>
      </c>
      <c r="AO235" s="10">
        <f t="shared" si="67"/>
        <v>0.04382852619812956</v>
      </c>
      <c r="AQ235" s="10"/>
      <c r="AR235" s="11"/>
      <c r="AS235" s="11"/>
      <c r="AT235" s="15"/>
      <c r="AU235" s="15"/>
      <c r="AV235" s="15"/>
      <c r="AW235" s="15"/>
      <c r="AX235" s="10"/>
      <c r="AY235" s="10"/>
      <c r="AZ235" s="10"/>
      <c r="BA235" s="10"/>
      <c r="BB235" s="10"/>
      <c r="BC235" s="13"/>
      <c r="BD235" s="13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</row>
    <row r="236" spans="1:80" ht="12.75">
      <c r="A236" s="1">
        <v>234</v>
      </c>
      <c r="B236" s="9" t="s">
        <v>501</v>
      </c>
      <c r="C236" s="1" t="s">
        <v>502</v>
      </c>
      <c r="D236" s="10">
        <v>51.9</v>
      </c>
      <c r="E236" s="11">
        <v>38.6353814</v>
      </c>
      <c r="F236" s="11">
        <v>-80.4659192</v>
      </c>
      <c r="G236" s="10">
        <v>49.79</v>
      </c>
      <c r="H236" s="10">
        <v>644.23</v>
      </c>
      <c r="I236" s="10">
        <v>1888</v>
      </c>
      <c r="J236" s="10">
        <v>40.71</v>
      </c>
      <c r="K236" s="10">
        <v>19.4</v>
      </c>
      <c r="L236" s="10">
        <v>15.53631655854</v>
      </c>
      <c r="M236" s="10">
        <v>68.94486322270801</v>
      </c>
      <c r="N236" s="12">
        <v>63.65009772974</v>
      </c>
      <c r="O236" s="10">
        <v>2017.85</v>
      </c>
      <c r="P236" s="13">
        <v>38.565521</v>
      </c>
      <c r="Q236" s="13">
        <v>-80.407204</v>
      </c>
      <c r="R236" s="10">
        <v>2.71</v>
      </c>
      <c r="S236" s="10">
        <v>58.31</v>
      </c>
      <c r="T236" s="10">
        <v>19.25</v>
      </c>
      <c r="U236" s="10">
        <v>55.56395489656</v>
      </c>
      <c r="V236" s="10">
        <v>95.35</v>
      </c>
      <c r="W236" s="10">
        <v>0.77</v>
      </c>
      <c r="X236" s="10">
        <v>0.14</v>
      </c>
      <c r="Y236" s="10">
        <v>3.38</v>
      </c>
      <c r="Z236" s="10">
        <v>0.04</v>
      </c>
      <c r="AA236" s="10">
        <v>0.01</v>
      </c>
      <c r="AB236" s="10">
        <v>0.37</v>
      </c>
      <c r="AC236" s="10">
        <v>1.66</v>
      </c>
      <c r="AD236" s="10">
        <f t="shared" si="60"/>
        <v>3.3405601517221672</v>
      </c>
      <c r="AE236" s="10">
        <f t="shared" si="61"/>
        <v>4.650811795899117</v>
      </c>
      <c r="AF236" s="10">
        <f t="shared" si="62"/>
        <v>0.5239792161213024</v>
      </c>
      <c r="AG236" s="10">
        <f t="shared" si="63"/>
        <v>3.650887259780807</v>
      </c>
      <c r="AH236" s="10">
        <f t="shared" si="75"/>
        <v>317.8855375704997</v>
      </c>
      <c r="AI236" s="10">
        <f t="shared" si="64"/>
        <v>37.9192608957622</v>
      </c>
      <c r="AJ236" s="10">
        <f t="shared" si="65"/>
        <v>1.2486872243431606</v>
      </c>
      <c r="AK236" s="12">
        <f t="shared" si="72"/>
        <v>1.2263988001876687</v>
      </c>
      <c r="AL236" s="12">
        <f t="shared" si="73"/>
        <v>0.8153954487292191</v>
      </c>
      <c r="AM236" s="12">
        <f t="shared" si="66"/>
        <v>2.3364192337208354</v>
      </c>
      <c r="AN236" s="12">
        <f t="shared" si="74"/>
        <v>2315.4409347543183</v>
      </c>
      <c r="AO236" s="10">
        <f t="shared" si="67"/>
        <v>0.10701901995049595</v>
      </c>
      <c r="AQ236" s="10"/>
      <c r="AR236" s="11"/>
      <c r="AS236" s="11"/>
      <c r="AT236" s="15"/>
      <c r="AU236" s="15"/>
      <c r="AV236" s="15"/>
      <c r="AW236" s="15"/>
      <c r="AX236" s="10"/>
      <c r="AY236" s="10"/>
      <c r="AZ236" s="10"/>
      <c r="BA236" s="10"/>
      <c r="BB236" s="10"/>
      <c r="BC236" s="13"/>
      <c r="BD236" s="13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</row>
    <row r="237" spans="1:80" ht="12.75">
      <c r="A237" s="1">
        <v>235</v>
      </c>
      <c r="B237" s="9" t="s">
        <v>503</v>
      </c>
      <c r="C237" s="1" t="s">
        <v>504</v>
      </c>
      <c r="D237" s="10">
        <v>46.5</v>
      </c>
      <c r="E237" s="11">
        <v>38.68871407</v>
      </c>
      <c r="F237" s="11">
        <v>-80.43230719</v>
      </c>
      <c r="G237" s="10">
        <v>49.43</v>
      </c>
      <c r="H237" s="10">
        <v>598.27</v>
      </c>
      <c r="I237" s="10">
        <v>2223.8</v>
      </c>
      <c r="J237" s="10">
        <v>170.24</v>
      </c>
      <c r="K237" s="10">
        <v>18.92</v>
      </c>
      <c r="L237" s="10">
        <v>14.75502236911</v>
      </c>
      <c r="M237" s="10">
        <v>96.42206081220061</v>
      </c>
      <c r="N237" s="12">
        <v>66.36856928973</v>
      </c>
      <c r="O237" s="10">
        <v>2294.98</v>
      </c>
      <c r="P237" s="13">
        <v>38.646351</v>
      </c>
      <c r="Q237" s="13">
        <v>-80.339279</v>
      </c>
      <c r="R237" s="10">
        <v>2.78</v>
      </c>
      <c r="S237" s="10">
        <v>61.57</v>
      </c>
      <c r="T237" s="10">
        <v>19.25</v>
      </c>
      <c r="U237" s="10">
        <v>65.58833005297</v>
      </c>
      <c r="V237" s="10">
        <v>94.93</v>
      </c>
      <c r="W237" s="10">
        <v>0.59</v>
      </c>
      <c r="X237" s="10">
        <v>0.08</v>
      </c>
      <c r="Y237" s="10">
        <v>4.07</v>
      </c>
      <c r="Z237" s="10">
        <v>0.01</v>
      </c>
      <c r="AA237" s="10">
        <v>0.03</v>
      </c>
      <c r="AB237" s="10">
        <v>0.33</v>
      </c>
      <c r="AC237" s="10">
        <v>1.83</v>
      </c>
      <c r="AD237" s="10">
        <f t="shared" si="60"/>
        <v>3.151469298843551</v>
      </c>
      <c r="AE237" s="10">
        <f t="shared" si="61"/>
        <v>4.6819502174825045</v>
      </c>
      <c r="AF237" s="10">
        <f t="shared" si="62"/>
        <v>0.5222338852517644</v>
      </c>
      <c r="AG237" s="10">
        <f t="shared" si="63"/>
        <v>3.6753309207237663</v>
      </c>
      <c r="AH237" s="10">
        <f t="shared" si="75"/>
        <v>298.7184530286441</v>
      </c>
      <c r="AI237" s="10">
        <f t="shared" si="64"/>
        <v>44.98887315395509</v>
      </c>
      <c r="AJ237" s="10">
        <f t="shared" si="65"/>
        <v>1.2822752501961288</v>
      </c>
      <c r="AK237" s="12">
        <f t="shared" si="72"/>
        <v>1.4272810599941936</v>
      </c>
      <c r="AL237" s="12">
        <f t="shared" si="73"/>
        <v>0.7006328522316888</v>
      </c>
      <c r="AM237" s="12">
        <f t="shared" si="66"/>
        <v>1.9267835390950834</v>
      </c>
      <c r="AN237" s="12">
        <f t="shared" si="74"/>
        <v>3173.987621215088</v>
      </c>
      <c r="AO237" s="10">
        <f t="shared" si="67"/>
        <v>0.16116813614622263</v>
      </c>
      <c r="AQ237" s="10"/>
      <c r="AR237" s="11"/>
      <c r="AS237" s="11"/>
      <c r="AT237" s="15"/>
      <c r="AU237" s="15"/>
      <c r="AV237" s="15"/>
      <c r="AW237" s="15"/>
      <c r="AX237" s="10"/>
      <c r="AY237" s="10"/>
      <c r="AZ237" s="10"/>
      <c r="BA237" s="10"/>
      <c r="BB237" s="10"/>
      <c r="BC237" s="13"/>
      <c r="BD237" s="13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</row>
    <row r="238" spans="1:80" ht="12.75">
      <c r="A238" s="1">
        <v>236</v>
      </c>
      <c r="B238" s="9" t="s">
        <v>505</v>
      </c>
      <c r="C238" s="1" t="s">
        <v>506</v>
      </c>
      <c r="D238" s="10">
        <v>542</v>
      </c>
      <c r="E238" s="11">
        <v>38.66315555</v>
      </c>
      <c r="F238" s="11">
        <v>-80.7095413</v>
      </c>
      <c r="G238" s="10">
        <v>178.849669248</v>
      </c>
      <c r="H238" s="10">
        <v>582.9950703825</v>
      </c>
      <c r="I238" s="10">
        <v>4026.3</v>
      </c>
      <c r="J238" s="10">
        <v>155.507526397705</v>
      </c>
      <c r="K238" s="10">
        <v>86.73461190637</v>
      </c>
      <c r="L238" s="10">
        <v>56.1341613263</v>
      </c>
      <c r="M238" s="10">
        <v>20.700823784239276</v>
      </c>
      <c r="N238" s="12">
        <v>693.2235065691</v>
      </c>
      <c r="O238" s="10">
        <v>2826.44366</v>
      </c>
      <c r="P238" s="13">
        <v>38.5456924</v>
      </c>
      <c r="Q238" s="13">
        <v>-80.356041</v>
      </c>
      <c r="R238" s="10">
        <v>2.798586319</v>
      </c>
      <c r="S238" s="10">
        <v>58.92257524</v>
      </c>
      <c r="T238" s="10">
        <v>16.8611353718</v>
      </c>
      <c r="U238" s="10">
        <v>58.23937051533</v>
      </c>
      <c r="V238" s="10">
        <v>93.71</v>
      </c>
      <c r="W238" s="10">
        <v>1</v>
      </c>
      <c r="X238" s="10">
        <v>0.59</v>
      </c>
      <c r="Y238" s="10">
        <v>3.49</v>
      </c>
      <c r="Z238" s="10">
        <v>0.03</v>
      </c>
      <c r="AA238" s="10">
        <v>0.76</v>
      </c>
      <c r="AB238" s="10">
        <v>0.49</v>
      </c>
      <c r="AC238" s="10">
        <v>1.73</v>
      </c>
      <c r="AD238" s="10">
        <f t="shared" si="60"/>
        <v>9.65543952548663</v>
      </c>
      <c r="AE238" s="10">
        <f t="shared" si="61"/>
        <v>5.813734442448477</v>
      </c>
      <c r="AF238" s="10">
        <f t="shared" si="62"/>
        <v>0.46865240311863365</v>
      </c>
      <c r="AG238" s="10">
        <f t="shared" si="63"/>
        <v>4.563781537322055</v>
      </c>
      <c r="AH238" s="10">
        <f t="shared" si="75"/>
        <v>3690.0542343948237</v>
      </c>
      <c r="AI238" s="10">
        <f t="shared" si="64"/>
        <v>22.51220266120243</v>
      </c>
      <c r="AJ238" s="10">
        <f t="shared" si="65"/>
        <v>1.5451306273588712</v>
      </c>
      <c r="AK238" s="12">
        <f t="shared" si="72"/>
        <v>1.2790101597215866</v>
      </c>
      <c r="AL238" s="12">
        <f t="shared" si="73"/>
        <v>0.781854618119436</v>
      </c>
      <c r="AM238" s="12">
        <f t="shared" si="66"/>
        <v>19.063323831388953</v>
      </c>
      <c r="AN238" s="12">
        <f t="shared" si="74"/>
        <v>5149.6786060870245</v>
      </c>
      <c r="AO238" s="10">
        <f t="shared" si="67"/>
        <v>0.03550771667873208</v>
      </c>
      <c r="AQ238" s="10"/>
      <c r="AR238" s="11"/>
      <c r="AS238" s="11"/>
      <c r="AT238" s="10"/>
      <c r="AU238" s="10"/>
      <c r="AV238" s="10"/>
      <c r="AW238" s="10"/>
      <c r="AX238" s="10"/>
      <c r="AY238" s="10"/>
      <c r="AZ238" s="10"/>
      <c r="BA238" s="10"/>
      <c r="BB238" s="10"/>
      <c r="BC238" s="13"/>
      <c r="BD238" s="13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</row>
    <row r="239" spans="1:80" ht="12.75">
      <c r="A239" s="1">
        <v>237</v>
      </c>
      <c r="B239" s="9" t="s">
        <v>507</v>
      </c>
      <c r="C239" s="1" t="s">
        <v>508</v>
      </c>
      <c r="D239" s="10">
        <v>6.98</v>
      </c>
      <c r="E239" s="11">
        <v>38.67676627</v>
      </c>
      <c r="F239" s="11">
        <v>-80.7128748</v>
      </c>
      <c r="G239" s="10">
        <v>17.27</v>
      </c>
      <c r="H239" s="10">
        <v>434.67</v>
      </c>
      <c r="I239" s="10">
        <v>859.1</v>
      </c>
      <c r="J239" s="10">
        <v>40.98</v>
      </c>
      <c r="K239" s="10">
        <v>4.6</v>
      </c>
      <c r="L239" s="10">
        <v>3.835862116699</v>
      </c>
      <c r="M239" s="10">
        <v>66.10393725016829</v>
      </c>
      <c r="N239" s="12">
        <v>9.171323544876</v>
      </c>
      <c r="O239" s="10">
        <v>1258.3</v>
      </c>
      <c r="P239" s="13">
        <v>38.693977</v>
      </c>
      <c r="Q239" s="13">
        <v>-80.684532</v>
      </c>
      <c r="R239" s="10">
        <v>2.63</v>
      </c>
      <c r="S239" s="10">
        <v>51.7</v>
      </c>
      <c r="T239" s="10">
        <v>21.3</v>
      </c>
      <c r="U239" s="10">
        <v>30.03113544729</v>
      </c>
      <c r="V239" s="10">
        <v>60.92</v>
      </c>
      <c r="W239" s="10">
        <v>17.37</v>
      </c>
      <c r="X239" s="10">
        <v>0.11</v>
      </c>
      <c r="Y239" s="10">
        <v>17.08</v>
      </c>
      <c r="Z239" s="10">
        <v>0</v>
      </c>
      <c r="AA239" s="10">
        <v>0.12</v>
      </c>
      <c r="AB239" s="10">
        <v>4.42</v>
      </c>
      <c r="AC239" s="10">
        <v>7.59</v>
      </c>
      <c r="AD239" s="10">
        <f t="shared" si="60"/>
        <v>1.8196691611028835</v>
      </c>
      <c r="AE239" s="10">
        <f t="shared" si="61"/>
        <v>2.1079997390152623</v>
      </c>
      <c r="AF239" s="10">
        <f t="shared" si="62"/>
        <v>0.7782930765112908</v>
      </c>
      <c r="AG239" s="10">
        <f t="shared" si="63"/>
        <v>1.654779795126981</v>
      </c>
      <c r="AH239" s="10">
        <f t="shared" si="75"/>
        <v>40.43570444431043</v>
      </c>
      <c r="AI239" s="10">
        <f t="shared" si="64"/>
        <v>49.74522292993631</v>
      </c>
      <c r="AJ239" s="10">
        <f t="shared" si="65"/>
        <v>1.1992089027325592</v>
      </c>
      <c r="AK239" s="12">
        <f t="shared" si="72"/>
        <v>1.313943201271633</v>
      </c>
      <c r="AL239" s="12">
        <f t="shared" si="73"/>
        <v>0.7610679053951502</v>
      </c>
      <c r="AM239" s="12">
        <f t="shared" si="66"/>
        <v>0.5657755401687179</v>
      </c>
      <c r="AN239" s="12">
        <f t="shared" si="74"/>
        <v>1128.8086042124598</v>
      </c>
      <c r="AO239" s="10">
        <f t="shared" si="67"/>
        <v>0.15207844399238107</v>
      </c>
      <c r="AQ239" s="10"/>
      <c r="AR239" s="11"/>
      <c r="AS239" s="11"/>
      <c r="AT239" s="10"/>
      <c r="AU239" s="10"/>
      <c r="AV239" s="10"/>
      <c r="AW239" s="10"/>
      <c r="AX239" s="10"/>
      <c r="AY239" s="10"/>
      <c r="AZ239" s="10"/>
      <c r="BA239" s="10"/>
      <c r="BB239" s="10"/>
      <c r="BC239" s="13"/>
      <c r="BD239" s="13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</row>
    <row r="240" spans="1:80" ht="12.75">
      <c r="A240" s="1">
        <v>238</v>
      </c>
      <c r="B240" s="9" t="s">
        <v>509</v>
      </c>
      <c r="C240" s="1" t="s">
        <v>510</v>
      </c>
      <c r="D240" s="10">
        <v>1145</v>
      </c>
      <c r="E240" s="11">
        <v>38.47093228</v>
      </c>
      <c r="F240" s="11">
        <v>-81.2840057</v>
      </c>
      <c r="G240" s="10">
        <v>298.995858873</v>
      </c>
      <c r="H240" s="10">
        <v>572.3215119177</v>
      </c>
      <c r="I240" s="10">
        <v>4250.8</v>
      </c>
      <c r="J240" s="10">
        <v>4.52016457915306</v>
      </c>
      <c r="K240" s="10">
        <v>162.3252741251</v>
      </c>
      <c r="L240" s="10">
        <v>98.13826050406</v>
      </c>
      <c r="M240" s="10">
        <v>11.457280638369541</v>
      </c>
      <c r="N240" s="12">
        <v>1532.24730499</v>
      </c>
      <c r="O240" s="10">
        <v>2714.8951</v>
      </c>
      <c r="P240" s="13">
        <v>38.5219269</v>
      </c>
      <c r="Q240" s="13">
        <v>-80.6584167</v>
      </c>
      <c r="R240" s="10">
        <v>2.76845</v>
      </c>
      <c r="S240" s="10">
        <v>55.13721552</v>
      </c>
      <c r="T240" s="10">
        <v>18.3707749994</v>
      </c>
      <c r="U240" s="10">
        <v>45.59669234816</v>
      </c>
      <c r="V240" s="10">
        <v>91.81</v>
      </c>
      <c r="W240" s="10">
        <v>1.95</v>
      </c>
      <c r="X240" s="10">
        <v>0.8</v>
      </c>
      <c r="Y240" s="10">
        <v>4.12</v>
      </c>
      <c r="Z240" s="10">
        <v>0.08</v>
      </c>
      <c r="AA240" s="10">
        <v>0.64</v>
      </c>
      <c r="AB240" s="10">
        <v>0.69</v>
      </c>
      <c r="AC240" s="10">
        <v>1.97</v>
      </c>
      <c r="AD240" s="10">
        <f t="shared" si="60"/>
        <v>11.667213114630568</v>
      </c>
      <c r="AE240" s="10">
        <f t="shared" si="61"/>
        <v>8.411456921190169</v>
      </c>
      <c r="AF240" s="10">
        <f t="shared" si="62"/>
        <v>0.3896214254976981</v>
      </c>
      <c r="AG240" s="10">
        <f t="shared" si="63"/>
        <v>6.602993683134283</v>
      </c>
      <c r="AH240" s="10">
        <f t="shared" si="75"/>
        <v>8966.292064569003</v>
      </c>
      <c r="AI240" s="10">
        <f t="shared" si="64"/>
        <v>14.21691931126561</v>
      </c>
      <c r="AJ240" s="10">
        <f t="shared" si="65"/>
        <v>1.6540467835007588</v>
      </c>
      <c r="AK240" s="12">
        <f t="shared" si="72"/>
        <v>1.3382072532663756</v>
      </c>
      <c r="AL240" s="12">
        <f t="shared" si="73"/>
        <v>0.7472684052183551</v>
      </c>
      <c r="AM240" s="12">
        <f t="shared" si="66"/>
        <v>47.956266996790205</v>
      </c>
      <c r="AN240" s="12">
        <f t="shared" si="74"/>
        <v>5688.451392184709</v>
      </c>
      <c r="AO240" s="10">
        <f t="shared" si="67"/>
        <v>0.020018958574489334</v>
      </c>
      <c r="AQ240" s="10"/>
      <c r="AR240" s="11"/>
      <c r="AS240" s="11"/>
      <c r="AT240" s="10"/>
      <c r="AU240" s="10"/>
      <c r="AV240" s="10"/>
      <c r="AW240" s="10"/>
      <c r="AX240" s="10"/>
      <c r="AY240" s="10"/>
      <c r="AZ240" s="10"/>
      <c r="BA240" s="10"/>
      <c r="BB240" s="10"/>
      <c r="BC240" s="13"/>
      <c r="BD240" s="13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</row>
    <row r="241" spans="1:80" ht="12.75">
      <c r="A241" s="1">
        <v>239</v>
      </c>
      <c r="B241" s="9" t="s">
        <v>511</v>
      </c>
      <c r="C241" s="1" t="s">
        <v>512</v>
      </c>
      <c r="D241" s="10">
        <v>2.01</v>
      </c>
      <c r="E241" s="11">
        <v>38.6262055</v>
      </c>
      <c r="F241" s="11">
        <v>-81.2337277</v>
      </c>
      <c r="G241" s="10">
        <v>8.28</v>
      </c>
      <c r="H241" s="10">
        <v>598.43</v>
      </c>
      <c r="I241" s="10">
        <v>536.1</v>
      </c>
      <c r="J241" s="10">
        <v>82.75</v>
      </c>
      <c r="K241" s="10">
        <v>2.12</v>
      </c>
      <c r="L241" s="10">
        <v>1.895793814545</v>
      </c>
      <c r="M241" s="10">
        <v>93.06533621014113</v>
      </c>
      <c r="N241" s="12">
        <v>2.674712537792</v>
      </c>
      <c r="O241" s="10">
        <v>1013.94</v>
      </c>
      <c r="P241" s="13">
        <v>38.634358</v>
      </c>
      <c r="Q241" s="13">
        <v>-81.225929</v>
      </c>
      <c r="R241" s="10">
        <v>2.59</v>
      </c>
      <c r="S241" s="10">
        <v>48.81</v>
      </c>
      <c r="T241" s="10">
        <v>22.63</v>
      </c>
      <c r="U241" s="10">
        <v>30.07224481017</v>
      </c>
      <c r="V241" s="10">
        <v>87.85</v>
      </c>
      <c r="W241" s="10">
        <v>5.78</v>
      </c>
      <c r="X241" s="10">
        <v>0</v>
      </c>
      <c r="Y241" s="10">
        <v>6.52</v>
      </c>
      <c r="Z241" s="10">
        <v>0</v>
      </c>
      <c r="AA241" s="10">
        <v>0</v>
      </c>
      <c r="AB241" s="10">
        <v>0</v>
      </c>
      <c r="AC241" s="10">
        <v>2.64</v>
      </c>
      <c r="AD241" s="10">
        <f t="shared" si="60"/>
        <v>1.0602418810414833</v>
      </c>
      <c r="AE241" s="10">
        <f t="shared" si="61"/>
        <v>1.7880767100831254</v>
      </c>
      <c r="AF241" s="10">
        <f t="shared" si="62"/>
        <v>0.8450557676727807</v>
      </c>
      <c r="AG241" s="10">
        <f t="shared" si="63"/>
        <v>1.4036402174152536</v>
      </c>
      <c r="AH241" s="10">
        <f t="shared" si="75"/>
        <v>10.403352884499688</v>
      </c>
      <c r="AI241" s="10">
        <f t="shared" si="64"/>
        <v>64.74637681159422</v>
      </c>
      <c r="AJ241" s="10">
        <f t="shared" si="65"/>
        <v>1.1182650685611666</v>
      </c>
      <c r="AK241" s="12">
        <f t="shared" si="72"/>
        <v>1.330702755120398</v>
      </c>
      <c r="AL241" s="12">
        <f t="shared" si="73"/>
        <v>0.751482625366266</v>
      </c>
      <c r="AM241" s="12">
        <f t="shared" si="66"/>
        <v>0.21975657895419404</v>
      </c>
      <c r="AN241" s="12">
        <f t="shared" si="74"/>
        <v>713.3897470200454</v>
      </c>
      <c r="AO241" s="10">
        <f t="shared" si="67"/>
        <v>0.15551582676359998</v>
      </c>
      <c r="AQ241" s="10"/>
      <c r="AR241" s="11"/>
      <c r="AS241" s="11"/>
      <c r="AT241" s="15"/>
      <c r="AU241" s="15"/>
      <c r="AV241" s="15"/>
      <c r="AW241" s="15"/>
      <c r="AX241" s="10"/>
      <c r="AY241" s="10"/>
      <c r="AZ241" s="10"/>
      <c r="BA241" s="10"/>
      <c r="BB241" s="10"/>
      <c r="BC241" s="13"/>
      <c r="BD241" s="13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</row>
    <row r="242" spans="1:80" ht="12.75">
      <c r="A242" s="1">
        <v>240</v>
      </c>
      <c r="B242" s="9" t="s">
        <v>513</v>
      </c>
      <c r="C242" s="1" t="s">
        <v>514</v>
      </c>
      <c r="D242" s="10">
        <v>0.49</v>
      </c>
      <c r="E242" s="11">
        <v>38.35371014</v>
      </c>
      <c r="F242" s="11">
        <v>-81.5226209</v>
      </c>
      <c r="G242" s="10">
        <v>3.3</v>
      </c>
      <c r="H242" s="10">
        <v>520.52</v>
      </c>
      <c r="I242" s="10">
        <v>374.8</v>
      </c>
      <c r="J242" s="10">
        <v>145.9</v>
      </c>
      <c r="K242" s="10">
        <v>1.23</v>
      </c>
      <c r="L242" s="10">
        <v>1.062623558716</v>
      </c>
      <c r="M242" s="10">
        <v>155.92020035806192</v>
      </c>
      <c r="N242" s="12">
        <v>0.8029979712976</v>
      </c>
      <c r="O242" s="10">
        <v>974.5</v>
      </c>
      <c r="P242" s="13">
        <v>38.352779</v>
      </c>
      <c r="Q242" s="13">
        <v>-81.513542</v>
      </c>
      <c r="R242" s="10">
        <v>2.57</v>
      </c>
      <c r="S242" s="10">
        <v>47.4</v>
      </c>
      <c r="T242" s="10">
        <v>23.42</v>
      </c>
      <c r="U242" s="10">
        <v>30.00803955099</v>
      </c>
      <c r="V242" s="10">
        <v>94.82</v>
      </c>
      <c r="W242" s="10">
        <v>0.51</v>
      </c>
      <c r="X242" s="10">
        <v>0</v>
      </c>
      <c r="Y242" s="10">
        <v>4.86</v>
      </c>
      <c r="Z242" s="10">
        <v>0</v>
      </c>
      <c r="AA242" s="10">
        <v>0</v>
      </c>
      <c r="AB242" s="10">
        <v>0</v>
      </c>
      <c r="AC242" s="10">
        <v>2</v>
      </c>
      <c r="AD242" s="10">
        <f t="shared" si="60"/>
        <v>0.46112284635593975</v>
      </c>
      <c r="AE242" s="10">
        <f t="shared" si="61"/>
        <v>2.3044261786495026</v>
      </c>
      <c r="AF242" s="10">
        <f t="shared" si="62"/>
        <v>0.7443840234031598</v>
      </c>
      <c r="AG242" s="10">
        <f t="shared" si="63"/>
        <v>1.8089745502398595</v>
      </c>
      <c r="AH242" s="10">
        <f t="shared" si="75"/>
        <v>2.0471843106630625</v>
      </c>
      <c r="AI242" s="10">
        <f t="shared" si="64"/>
        <v>113.57575757575759</v>
      </c>
      <c r="AJ242" s="10">
        <f t="shared" si="65"/>
        <v>1.1575124510567467</v>
      </c>
      <c r="AK242" s="12">
        <f t="shared" si="72"/>
        <v>1.638771369995102</v>
      </c>
      <c r="AL242" s="12">
        <f t="shared" si="73"/>
        <v>0.6102132477472979</v>
      </c>
      <c r="AM242" s="12">
        <f t="shared" si="66"/>
        <v>0.09850401199521588</v>
      </c>
      <c r="AN242" s="12">
        <f t="shared" si="74"/>
        <v>614.2115094741642</v>
      </c>
      <c r="AO242" s="10">
        <f t="shared" si="67"/>
        <v>0.2995469921579611</v>
      </c>
      <c r="AQ242" s="10"/>
      <c r="AR242" s="11"/>
      <c r="AS242" s="11"/>
      <c r="AT242" s="15"/>
      <c r="AU242" s="15"/>
      <c r="AV242" s="15"/>
      <c r="AW242" s="15"/>
      <c r="AX242" s="10"/>
      <c r="AY242" s="10"/>
      <c r="AZ242" s="10"/>
      <c r="BA242" s="10"/>
      <c r="BB242" s="10"/>
      <c r="BC242" s="13"/>
      <c r="BD242" s="13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</row>
    <row r="243" spans="1:80" ht="12.75">
      <c r="A243" s="1">
        <v>241</v>
      </c>
      <c r="B243" s="9" t="s">
        <v>515</v>
      </c>
      <c r="C243" s="1" t="s">
        <v>516</v>
      </c>
      <c r="D243" s="10">
        <v>62.8</v>
      </c>
      <c r="E243" s="11">
        <v>37.9662186</v>
      </c>
      <c r="F243" s="11">
        <v>-81.524278</v>
      </c>
      <c r="G243" s="10">
        <v>46.71</v>
      </c>
      <c r="H243" s="10">
        <v>833.74</v>
      </c>
      <c r="I243" s="10">
        <v>2515.1</v>
      </c>
      <c r="J243" s="10">
        <v>146.18</v>
      </c>
      <c r="K243" s="10">
        <v>24</v>
      </c>
      <c r="L243" s="10">
        <v>16.66481631482</v>
      </c>
      <c r="M243" s="10">
        <v>40.39546155429578</v>
      </c>
      <c r="N243" s="12">
        <v>69.40551243818</v>
      </c>
      <c r="O243" s="10">
        <v>2057.38</v>
      </c>
      <c r="P243" s="13">
        <v>37.923298</v>
      </c>
      <c r="Q243" s="13">
        <v>-81.381531</v>
      </c>
      <c r="R243" s="10">
        <v>2.6</v>
      </c>
      <c r="S243" s="10">
        <v>50.89</v>
      </c>
      <c r="T243" s="10">
        <v>21.66</v>
      </c>
      <c r="U243" s="10">
        <v>35.46724368287</v>
      </c>
      <c r="V243" s="10">
        <v>86.55</v>
      </c>
      <c r="W243" s="10">
        <v>8.23</v>
      </c>
      <c r="X243" s="10">
        <v>2.54</v>
      </c>
      <c r="Y243" s="10">
        <v>2.62</v>
      </c>
      <c r="Z243" s="10">
        <v>0.01</v>
      </c>
      <c r="AA243" s="10">
        <v>0.09</v>
      </c>
      <c r="AB243" s="10">
        <v>0.05</v>
      </c>
      <c r="AC243" s="10">
        <v>2.02</v>
      </c>
      <c r="AD243" s="10">
        <f t="shared" si="60"/>
        <v>3.7684183739938395</v>
      </c>
      <c r="AE243" s="10">
        <f t="shared" si="61"/>
        <v>4.422230936412276</v>
      </c>
      <c r="AF243" s="10">
        <f t="shared" si="62"/>
        <v>0.5373505952069996</v>
      </c>
      <c r="AG243" s="10">
        <f t="shared" si="63"/>
        <v>3.4714512850836363</v>
      </c>
      <c r="AH243" s="10">
        <f t="shared" si="75"/>
        <v>328.0459298950734</v>
      </c>
      <c r="AI243" s="10">
        <f t="shared" si="64"/>
        <v>53.84500107043459</v>
      </c>
      <c r="AJ243" s="10">
        <f t="shared" si="65"/>
        <v>1.440159888150512</v>
      </c>
      <c r="AK243" s="12">
        <f t="shared" si="72"/>
        <v>1.1051833190792995</v>
      </c>
      <c r="AL243" s="12">
        <f t="shared" si="73"/>
        <v>0.9048272650668262</v>
      </c>
      <c r="AM243" s="12">
        <f t="shared" si="66"/>
        <v>3.776112759156154</v>
      </c>
      <c r="AN243" s="12">
        <f t="shared" si="74"/>
        <v>2779.646565816346</v>
      </c>
      <c r="AO243" s="10">
        <f t="shared" si="67"/>
        <v>0.04845090982116221</v>
      </c>
      <c r="AQ243" s="10"/>
      <c r="AR243" s="11"/>
      <c r="AS243" s="11"/>
      <c r="AT243" s="10"/>
      <c r="AU243" s="10"/>
      <c r="AV243" s="10"/>
      <c r="AW243" s="10"/>
      <c r="AX243" s="10"/>
      <c r="AY243" s="10"/>
      <c r="AZ243" s="10"/>
      <c r="BA243" s="10"/>
      <c r="BB243" s="10"/>
      <c r="BC243" s="13"/>
      <c r="BD243" s="13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</row>
    <row r="244" spans="1:80" ht="12.75">
      <c r="A244" s="1">
        <v>242</v>
      </c>
      <c r="B244" s="9" t="s">
        <v>517</v>
      </c>
      <c r="C244" s="1" t="s">
        <v>518</v>
      </c>
      <c r="D244" s="10">
        <v>7.75</v>
      </c>
      <c r="E244" s="11">
        <v>38.12482378</v>
      </c>
      <c r="F244" s="11">
        <v>-81.6923421</v>
      </c>
      <c r="G244" s="10">
        <v>14.27</v>
      </c>
      <c r="H244" s="10">
        <v>723.86</v>
      </c>
      <c r="I244" s="10">
        <v>1110.1</v>
      </c>
      <c r="J244" s="10">
        <v>30.24</v>
      </c>
      <c r="K244" s="10">
        <v>5.15</v>
      </c>
      <c r="L244" s="10">
        <v>4.276546424286</v>
      </c>
      <c r="M244" s="10">
        <v>55.54796005989451</v>
      </c>
      <c r="N244" s="12">
        <v>8.740741773283</v>
      </c>
      <c r="O244" s="10">
        <v>1320.64</v>
      </c>
      <c r="P244" s="13">
        <v>38.103214</v>
      </c>
      <c r="Q244" s="13">
        <v>-81.714844</v>
      </c>
      <c r="R244" s="10">
        <v>2.61</v>
      </c>
      <c r="S244" s="10">
        <v>49.21</v>
      </c>
      <c r="T244" s="10">
        <v>22.67</v>
      </c>
      <c r="U244" s="10">
        <v>30.05591358195</v>
      </c>
      <c r="V244" s="10">
        <v>90.07</v>
      </c>
      <c r="W244" s="10">
        <v>4.68</v>
      </c>
      <c r="X244" s="10">
        <v>0.68</v>
      </c>
      <c r="Y244" s="10">
        <v>3.47</v>
      </c>
      <c r="Z244" s="10">
        <v>0.02</v>
      </c>
      <c r="AA244" s="10">
        <v>0.78</v>
      </c>
      <c r="AB244" s="10">
        <v>0.38</v>
      </c>
      <c r="AC244" s="10">
        <v>2.18</v>
      </c>
      <c r="AD244" s="10">
        <f t="shared" si="60"/>
        <v>1.812209954272604</v>
      </c>
      <c r="AE244" s="10">
        <f t="shared" si="61"/>
        <v>2.359851525041725</v>
      </c>
      <c r="AF244" s="10">
        <f t="shared" si="62"/>
        <v>0.7355904865511133</v>
      </c>
      <c r="AG244" s="10">
        <f t="shared" si="63"/>
        <v>1.8524834471577543</v>
      </c>
      <c r="AH244" s="10">
        <f t="shared" si="75"/>
        <v>35.206251654980164</v>
      </c>
      <c r="AI244" s="10">
        <f t="shared" si="64"/>
        <v>77.7925718290119</v>
      </c>
      <c r="AJ244" s="10">
        <f t="shared" si="65"/>
        <v>1.2042427438069563</v>
      </c>
      <c r="AK244" s="12">
        <f t="shared" si="72"/>
        <v>1.1278376481655483</v>
      </c>
      <c r="AL244" s="12">
        <f t="shared" si="73"/>
        <v>0.8866524376327755</v>
      </c>
      <c r="AM244" s="12">
        <f t="shared" si="66"/>
        <v>0.6909922425192732</v>
      </c>
      <c r="AN244" s="12">
        <f t="shared" si="74"/>
        <v>1252.012573228575</v>
      </c>
      <c r="AO244" s="10">
        <f t="shared" si="67"/>
        <v>0.07673854068451705</v>
      </c>
      <c r="AQ244" s="10"/>
      <c r="AR244" s="11"/>
      <c r="AS244" s="11"/>
      <c r="AT244" s="10"/>
      <c r="AU244" s="10"/>
      <c r="AV244" s="10"/>
      <c r="AW244" s="10"/>
      <c r="AX244" s="10"/>
      <c r="AY244" s="10"/>
      <c r="AZ244" s="10"/>
      <c r="BA244" s="10"/>
      <c r="BB244" s="10"/>
      <c r="BC244" s="13"/>
      <c r="BD244" s="13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</row>
    <row r="245" spans="1:80" ht="12.75">
      <c r="A245" s="1">
        <v>243</v>
      </c>
      <c r="B245" s="9" t="s">
        <v>519</v>
      </c>
      <c r="C245" s="1" t="s">
        <v>520</v>
      </c>
      <c r="D245" s="10">
        <v>391</v>
      </c>
      <c r="E245" s="11">
        <v>38.1798222</v>
      </c>
      <c r="F245" s="11">
        <v>-81.7115106</v>
      </c>
      <c r="G245" s="10">
        <v>145.478196126</v>
      </c>
      <c r="H245" s="10">
        <v>718.59622657</v>
      </c>
      <c r="I245" s="10">
        <v>2928.7</v>
      </c>
      <c r="J245" s="10">
        <v>128.365181922912</v>
      </c>
      <c r="K245" s="10">
        <v>70.5178792521</v>
      </c>
      <c r="L245" s="10">
        <v>43.87685675015</v>
      </c>
      <c r="M245" s="10">
        <v>17.688633659191147</v>
      </c>
      <c r="N245" s="12">
        <v>472.892575825</v>
      </c>
      <c r="O245" s="10">
        <v>2072.017094086</v>
      </c>
      <c r="P245" s="13">
        <v>37.9434814</v>
      </c>
      <c r="Q245" s="13">
        <v>-81.4935913</v>
      </c>
      <c r="R245" s="10">
        <v>2.576728723</v>
      </c>
      <c r="S245" s="10">
        <v>49.90440366</v>
      </c>
      <c r="T245" s="10">
        <v>17.787719101999997</v>
      </c>
      <c r="U245" s="10">
        <v>32.35337124786</v>
      </c>
      <c r="V245" s="10">
        <v>82.45</v>
      </c>
      <c r="W245" s="10">
        <v>11.58</v>
      </c>
      <c r="X245" s="10">
        <v>2.11</v>
      </c>
      <c r="Y245" s="10">
        <v>3.31</v>
      </c>
      <c r="Z245" s="10">
        <v>0.02</v>
      </c>
      <c r="AA245" s="10">
        <v>0.38</v>
      </c>
      <c r="AB245" s="10">
        <v>0.22</v>
      </c>
      <c r="AC245" s="10">
        <v>2.4</v>
      </c>
      <c r="AD245" s="10">
        <f t="shared" si="60"/>
        <v>8.911303793398176</v>
      </c>
      <c r="AE245" s="10">
        <f t="shared" si="61"/>
        <v>4.923730328064408</v>
      </c>
      <c r="AF245" s="10">
        <f t="shared" si="62"/>
        <v>0.5092503241936508</v>
      </c>
      <c r="AG245" s="10">
        <f t="shared" si="63"/>
        <v>3.86512830753056</v>
      </c>
      <c r="AH245" s="10">
        <f t="shared" si="75"/>
        <v>2549.3604889900766</v>
      </c>
      <c r="AI245" s="10">
        <f t="shared" si="64"/>
        <v>20.131539144624984</v>
      </c>
      <c r="AJ245" s="10">
        <f t="shared" si="65"/>
        <v>1.6071770968839725</v>
      </c>
      <c r="AK245" s="12">
        <f aca="true" t="shared" si="76" ref="AK245:AK276">N245/D245</f>
        <v>1.2094439279411764</v>
      </c>
      <c r="AL245" s="12">
        <f aca="true" t="shared" si="77" ref="AL245:AL276">1/AK245</f>
        <v>0.8268262603147625</v>
      </c>
      <c r="AM245" s="12">
        <f t="shared" si="66"/>
        <v>16.76687393853807</v>
      </c>
      <c r="AN245" s="12">
        <f aca="true" t="shared" si="78" ref="AN245:AN276">AK245*I245</f>
        <v>3542.098431761323</v>
      </c>
      <c r="AO245" s="10">
        <f t="shared" si="67"/>
        <v>0.024615539304488763</v>
      </c>
      <c r="AQ245" s="10"/>
      <c r="AR245" s="11"/>
      <c r="AS245" s="11"/>
      <c r="AT245" s="15"/>
      <c r="AU245" s="15"/>
      <c r="AV245" s="15"/>
      <c r="AW245" s="15"/>
      <c r="AX245" s="10"/>
      <c r="AY245" s="10"/>
      <c r="AZ245" s="10"/>
      <c r="BA245" s="10"/>
      <c r="BB245" s="10"/>
      <c r="BC245" s="13"/>
      <c r="BD245" s="13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</row>
    <row r="246" spans="1:80" ht="12.75">
      <c r="A246" s="1">
        <v>244</v>
      </c>
      <c r="B246" s="9" t="s">
        <v>521</v>
      </c>
      <c r="C246" s="1" t="s">
        <v>522</v>
      </c>
      <c r="D246" s="10">
        <v>1.97</v>
      </c>
      <c r="E246" s="11">
        <v>38.00565807</v>
      </c>
      <c r="F246" s="11">
        <v>-81.8151212</v>
      </c>
      <c r="G246" s="10">
        <v>7.8</v>
      </c>
      <c r="H246" s="10">
        <v>783.16</v>
      </c>
      <c r="I246" s="10">
        <v>1145.5</v>
      </c>
      <c r="J246" s="10">
        <v>147.81</v>
      </c>
      <c r="K246" s="10">
        <v>2.54</v>
      </c>
      <c r="L246" s="10">
        <v>2.171432798493</v>
      </c>
      <c r="M246" s="10">
        <v>298.9870452882492</v>
      </c>
      <c r="N246" s="12">
        <v>1.323693447732</v>
      </c>
      <c r="O246" s="10">
        <v>1302.54</v>
      </c>
      <c r="P246" s="13">
        <v>38.00573</v>
      </c>
      <c r="Q246" s="13">
        <v>-81.796272</v>
      </c>
      <c r="R246" s="10">
        <v>2.63</v>
      </c>
      <c r="S246" s="10">
        <v>49.55</v>
      </c>
      <c r="T246" s="10">
        <v>22.63</v>
      </c>
      <c r="U246" s="10">
        <v>29.96113359755</v>
      </c>
      <c r="V246" s="10">
        <v>94.26</v>
      </c>
      <c r="W246" s="10">
        <v>5.86</v>
      </c>
      <c r="X246" s="10">
        <v>0</v>
      </c>
      <c r="Y246" s="10">
        <v>0.02</v>
      </c>
      <c r="Z246" s="10">
        <v>0</v>
      </c>
      <c r="AA246" s="10">
        <v>0</v>
      </c>
      <c r="AB246" s="10">
        <v>0</v>
      </c>
      <c r="AC246" s="10">
        <v>1.05</v>
      </c>
      <c r="AD246" s="10">
        <f t="shared" si="60"/>
        <v>0.9072350760139587</v>
      </c>
      <c r="AE246" s="10">
        <f t="shared" si="61"/>
        <v>2.3934621311528637</v>
      </c>
      <c r="AF246" s="10">
        <f t="shared" si="62"/>
        <v>0.7304073977705322</v>
      </c>
      <c r="AG246" s="10">
        <f t="shared" si="63"/>
        <v>1.878867772954998</v>
      </c>
      <c r="AH246" s="10">
        <f t="shared" si="75"/>
        <v>9.702254901521604</v>
      </c>
      <c r="AI246" s="10">
        <f t="shared" si="64"/>
        <v>146.85897435897436</v>
      </c>
      <c r="AJ246" s="10">
        <f t="shared" si="65"/>
        <v>1.1697345650129214</v>
      </c>
      <c r="AK246" s="12">
        <f t="shared" si="76"/>
        <v>0.6719256079857868</v>
      </c>
      <c r="AL246" s="12">
        <f t="shared" si="77"/>
        <v>1.488259992051312</v>
      </c>
      <c r="AM246" s="12">
        <f t="shared" si="66"/>
        <v>0.1468951750024731</v>
      </c>
      <c r="AN246" s="12">
        <f t="shared" si="78"/>
        <v>769.6907839477188</v>
      </c>
      <c r="AO246" s="10">
        <f t="shared" si="67"/>
        <v>0.38177006651035444</v>
      </c>
      <c r="AQ246" s="10"/>
      <c r="AR246" s="11"/>
      <c r="AS246" s="11"/>
      <c r="AT246" s="10"/>
      <c r="AU246" s="10"/>
      <c r="AV246" s="10"/>
      <c r="AW246" s="10"/>
      <c r="AX246" s="10"/>
      <c r="AY246" s="10"/>
      <c r="AZ246" s="10"/>
      <c r="BA246" s="10"/>
      <c r="BB246" s="10"/>
      <c r="BC246" s="13"/>
      <c r="BD246" s="13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</row>
    <row r="247" spans="1:80" ht="12.75">
      <c r="A247" s="1">
        <v>245</v>
      </c>
      <c r="B247" s="9" t="s">
        <v>523</v>
      </c>
      <c r="C247" s="1" t="s">
        <v>524</v>
      </c>
      <c r="D247" s="10">
        <v>1.28</v>
      </c>
      <c r="E247" s="11">
        <v>38.02815726</v>
      </c>
      <c r="F247" s="11">
        <v>-81.83401119</v>
      </c>
      <c r="G247" s="10">
        <v>5.15</v>
      </c>
      <c r="H247" s="10">
        <v>683.5</v>
      </c>
      <c r="I247" s="10">
        <v>1071.9</v>
      </c>
      <c r="J247" s="10">
        <v>27.71</v>
      </c>
      <c r="K247" s="10">
        <v>2.16</v>
      </c>
      <c r="L247" s="10">
        <v>1.893246668427</v>
      </c>
      <c r="M247" s="10">
        <v>127.12586550167794</v>
      </c>
      <c r="N247" s="12">
        <v>1.674818935875</v>
      </c>
      <c r="O247" s="10">
        <v>1215.28</v>
      </c>
      <c r="P247" s="13">
        <v>38.019848</v>
      </c>
      <c r="Q247" s="13">
        <v>-81.846993</v>
      </c>
      <c r="R247" s="10">
        <v>2.63</v>
      </c>
      <c r="S247" s="10">
        <v>49.48</v>
      </c>
      <c r="T247" s="10">
        <v>23.08</v>
      </c>
      <c r="U247" s="10">
        <v>18.02114020089</v>
      </c>
      <c r="V247" s="10">
        <v>85.11</v>
      </c>
      <c r="W247" s="10">
        <v>8.63</v>
      </c>
      <c r="X247" s="10">
        <v>0.14</v>
      </c>
      <c r="Y247" s="10">
        <v>4.73</v>
      </c>
      <c r="Z247" s="10">
        <v>0</v>
      </c>
      <c r="AA247" s="10">
        <v>0.14</v>
      </c>
      <c r="AB247" s="10">
        <v>1.26</v>
      </c>
      <c r="AC247" s="10">
        <v>2.92</v>
      </c>
      <c r="AD247" s="10">
        <f t="shared" si="60"/>
        <v>0.6760872850569891</v>
      </c>
      <c r="AE247" s="10">
        <f t="shared" si="61"/>
        <v>2.8002991777421364</v>
      </c>
      <c r="AF247" s="10">
        <f t="shared" si="62"/>
        <v>0.6752680893121414</v>
      </c>
      <c r="AG247" s="10">
        <f t="shared" si="63"/>
        <v>2.1982348545275774</v>
      </c>
      <c r="AH247" s="10">
        <f t="shared" si="75"/>
        <v>5.1636545304270705</v>
      </c>
      <c r="AI247" s="10">
        <f t="shared" si="64"/>
        <v>208.1359223300971</v>
      </c>
      <c r="AJ247" s="10">
        <f t="shared" si="65"/>
        <v>1.1408972935336692</v>
      </c>
      <c r="AK247" s="12">
        <f t="shared" si="76"/>
        <v>1.3084522936523437</v>
      </c>
      <c r="AL247" s="12">
        <f t="shared" si="77"/>
        <v>0.7642617196295736</v>
      </c>
      <c r="AM247" s="12">
        <f t="shared" si="66"/>
        <v>0.1915740981652194</v>
      </c>
      <c r="AN247" s="12">
        <f t="shared" si="78"/>
        <v>1402.5300135659475</v>
      </c>
      <c r="AO247" s="10">
        <f t="shared" si="67"/>
        <v>0.18599248793222814</v>
      </c>
      <c r="AQ247" s="10"/>
      <c r="AR247" s="11"/>
      <c r="AS247" s="11"/>
      <c r="AT247" s="10"/>
      <c r="AU247" s="10"/>
      <c r="AV247" s="10"/>
      <c r="AW247" s="10"/>
      <c r="AX247" s="10"/>
      <c r="AY247" s="10"/>
      <c r="AZ247" s="10"/>
      <c r="BA247" s="10"/>
      <c r="BB247" s="10"/>
      <c r="BC247" s="13"/>
      <c r="BD247" s="13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</row>
    <row r="248" spans="1:80" ht="12.75">
      <c r="A248" s="1">
        <v>246</v>
      </c>
      <c r="B248" s="9" t="s">
        <v>525</v>
      </c>
      <c r="C248" s="1" t="s">
        <v>526</v>
      </c>
      <c r="D248" s="10">
        <v>269</v>
      </c>
      <c r="E248" s="11">
        <v>38.07982264</v>
      </c>
      <c r="F248" s="11">
        <v>-81.8362346</v>
      </c>
      <c r="G248" s="10">
        <v>103.981501251</v>
      </c>
      <c r="H248" s="10">
        <v>783.1077758281</v>
      </c>
      <c r="I248" s="10">
        <v>2862.3</v>
      </c>
      <c r="J248" s="10">
        <v>139.463037490844</v>
      </c>
      <c r="K248" s="10">
        <v>39.75374910113</v>
      </c>
      <c r="L248" s="10">
        <v>27.83681974566</v>
      </c>
      <c r="M248" s="10">
        <v>21.65227388324733</v>
      </c>
      <c r="N248" s="12">
        <v>330.6791615262</v>
      </c>
      <c r="O248" s="10">
        <v>2083.693723468</v>
      </c>
      <c r="P248" s="13">
        <v>37.9200668</v>
      </c>
      <c r="Q248" s="13">
        <v>-81.7344437</v>
      </c>
      <c r="R248" s="10">
        <v>2.646</v>
      </c>
      <c r="S248" s="10">
        <v>50.39495338</v>
      </c>
      <c r="T248" s="10">
        <v>16.975999999400003</v>
      </c>
      <c r="U248" s="10">
        <v>27.65059871162</v>
      </c>
      <c r="V248" s="10">
        <v>84.72</v>
      </c>
      <c r="W248" s="10">
        <v>8.84</v>
      </c>
      <c r="X248" s="10">
        <v>2.29</v>
      </c>
      <c r="Y248" s="10">
        <v>3.69</v>
      </c>
      <c r="Z248" s="10">
        <v>0</v>
      </c>
      <c r="AA248" s="10">
        <v>0.26</v>
      </c>
      <c r="AB248" s="10">
        <v>0.25</v>
      </c>
      <c r="AC248" s="10">
        <v>2.54</v>
      </c>
      <c r="AD248" s="10">
        <f t="shared" si="60"/>
        <v>9.663460210534266</v>
      </c>
      <c r="AE248" s="10">
        <f t="shared" si="61"/>
        <v>2.8806265187820315</v>
      </c>
      <c r="AF248" s="10">
        <f t="shared" si="62"/>
        <v>0.66578647154683</v>
      </c>
      <c r="AG248" s="10">
        <f t="shared" si="63"/>
        <v>2.2612918172438947</v>
      </c>
      <c r="AH248" s="10">
        <f t="shared" si="75"/>
        <v>1511.3922396543696</v>
      </c>
      <c r="AI248" s="10">
        <f t="shared" si="64"/>
        <v>27.527011685383542</v>
      </c>
      <c r="AJ248" s="10">
        <f t="shared" si="65"/>
        <v>1.4280995266108998</v>
      </c>
      <c r="AK248" s="12">
        <f t="shared" si="76"/>
        <v>1.2292905632944238</v>
      </c>
      <c r="AL248" s="12">
        <f t="shared" si="77"/>
        <v>0.8134773257512536</v>
      </c>
      <c r="AM248" s="12">
        <f t="shared" si="66"/>
        <v>8.543313366417552</v>
      </c>
      <c r="AN248" s="12">
        <f t="shared" si="78"/>
        <v>3518.598379317629</v>
      </c>
      <c r="AO248" s="10">
        <f t="shared" si="67"/>
        <v>0.027649162160790778</v>
      </c>
      <c r="AQ248" s="10"/>
      <c r="AR248" s="11"/>
      <c r="AS248" s="11"/>
      <c r="AT248" s="10"/>
      <c r="AU248" s="10"/>
      <c r="AV248" s="10"/>
      <c r="AW248" s="10"/>
      <c r="AX248" s="10"/>
      <c r="AY248" s="10"/>
      <c r="AZ248" s="10"/>
      <c r="BA248" s="10"/>
      <c r="BB248" s="10"/>
      <c r="BC248" s="13"/>
      <c r="BD248" s="13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</row>
    <row r="249" spans="1:80" ht="12.75">
      <c r="A249" s="1">
        <v>247</v>
      </c>
      <c r="B249" s="9" t="s">
        <v>527</v>
      </c>
      <c r="C249" s="1" t="s">
        <v>528</v>
      </c>
      <c r="D249" s="10">
        <v>12.2</v>
      </c>
      <c r="E249" s="11">
        <v>38.1001</v>
      </c>
      <c r="F249" s="11">
        <v>-81.82984589</v>
      </c>
      <c r="G249" s="10">
        <v>20.75</v>
      </c>
      <c r="H249" s="10">
        <v>736.92</v>
      </c>
      <c r="I249" s="10">
        <v>1256.6</v>
      </c>
      <c r="J249" s="10">
        <v>150.6</v>
      </c>
      <c r="K249" s="10">
        <v>7.89</v>
      </c>
      <c r="L249" s="10">
        <v>6.572555559999</v>
      </c>
      <c r="M249" s="10">
        <v>64.49030284675554</v>
      </c>
      <c r="N249" s="12">
        <v>14.20333708373</v>
      </c>
      <c r="O249" s="10">
        <v>1310.73</v>
      </c>
      <c r="P249" s="13">
        <v>38.090248</v>
      </c>
      <c r="Q249" s="13">
        <v>-81.776558</v>
      </c>
      <c r="R249" s="10">
        <v>2.62</v>
      </c>
      <c r="S249" s="10">
        <v>50.01</v>
      </c>
      <c r="T249" s="10">
        <v>22.59</v>
      </c>
      <c r="U249" s="10">
        <v>28.94358535822</v>
      </c>
      <c r="V249" s="10">
        <v>89.21</v>
      </c>
      <c r="W249" s="10">
        <v>5.83</v>
      </c>
      <c r="X249" s="10">
        <v>0.24</v>
      </c>
      <c r="Y249" s="10">
        <v>4.43</v>
      </c>
      <c r="Z249" s="10">
        <v>0</v>
      </c>
      <c r="AA249" s="10">
        <v>0</v>
      </c>
      <c r="AB249" s="10">
        <v>0.35</v>
      </c>
      <c r="AC249" s="10">
        <v>2.43</v>
      </c>
      <c r="AD249" s="10">
        <f t="shared" si="60"/>
        <v>1.8562034034752009</v>
      </c>
      <c r="AE249" s="10">
        <f t="shared" si="61"/>
        <v>3.5408595564978507</v>
      </c>
      <c r="AF249" s="10">
        <f t="shared" si="62"/>
        <v>0.6005153219923627</v>
      </c>
      <c r="AG249" s="10">
        <f t="shared" si="63"/>
        <v>2.779574751850813</v>
      </c>
      <c r="AH249" s="10">
        <f t="shared" si="75"/>
        <v>64.23074820512855</v>
      </c>
      <c r="AI249" s="10">
        <f t="shared" si="64"/>
        <v>60.55903614457831</v>
      </c>
      <c r="AJ249" s="10">
        <f t="shared" si="65"/>
        <v>1.2004462994606013</v>
      </c>
      <c r="AK249" s="12">
        <f t="shared" si="76"/>
        <v>1.164207957682787</v>
      </c>
      <c r="AL249" s="12">
        <f t="shared" si="77"/>
        <v>0.8589530705410888</v>
      </c>
      <c r="AM249" s="12">
        <f t="shared" si="66"/>
        <v>0.9824937469748638</v>
      </c>
      <c r="AN249" s="12">
        <f t="shared" si="78"/>
        <v>1462.9437196241902</v>
      </c>
      <c r="AO249" s="10">
        <f t="shared" si="67"/>
        <v>0.08751330245719419</v>
      </c>
      <c r="AQ249" s="10"/>
      <c r="AR249" s="11"/>
      <c r="AS249" s="11"/>
      <c r="AT249" s="10"/>
      <c r="AU249" s="10"/>
      <c r="AV249" s="10"/>
      <c r="AW249" s="10"/>
      <c r="AX249" s="10"/>
      <c r="AY249" s="10"/>
      <c r="AZ249" s="10"/>
      <c r="BA249" s="10"/>
      <c r="BB249" s="10"/>
      <c r="BC249" s="13"/>
      <c r="BD249" s="13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</row>
    <row r="250" spans="1:80" ht="12.75">
      <c r="A250" s="1">
        <v>248</v>
      </c>
      <c r="B250" s="9" t="s">
        <v>529</v>
      </c>
      <c r="C250" s="1" t="s">
        <v>530</v>
      </c>
      <c r="D250" s="10">
        <v>318</v>
      </c>
      <c r="E250" s="11">
        <v>38.15482058</v>
      </c>
      <c r="F250" s="11">
        <v>-81.85234779</v>
      </c>
      <c r="G250" s="10">
        <v>123.63</v>
      </c>
      <c r="H250" s="10">
        <v>771.87</v>
      </c>
      <c r="I250" s="10">
        <v>2893.5</v>
      </c>
      <c r="J250" s="10">
        <v>125.3</v>
      </c>
      <c r="K250" s="10">
        <v>47.8</v>
      </c>
      <c r="L250" s="10">
        <v>33.45958955814</v>
      </c>
      <c r="M250" s="10">
        <v>23.209766411474256</v>
      </c>
      <c r="N250" s="12">
        <v>389.6321968987</v>
      </c>
      <c r="O250" s="10">
        <v>2057.39</v>
      </c>
      <c r="P250" s="13">
        <v>37.94635</v>
      </c>
      <c r="Q250" s="13">
        <v>-81.749428</v>
      </c>
      <c r="R250" s="10">
        <v>2.64</v>
      </c>
      <c r="S250" s="10">
        <v>50.31</v>
      </c>
      <c r="T250" s="10">
        <v>22.3</v>
      </c>
      <c r="U250" s="10">
        <v>26.85976026725</v>
      </c>
      <c r="V250" s="10">
        <v>84.71</v>
      </c>
      <c r="W250" s="10">
        <v>8.63</v>
      </c>
      <c r="X250" s="10">
        <v>2.02</v>
      </c>
      <c r="Y250" s="10">
        <v>4.1</v>
      </c>
      <c r="Z250" s="10">
        <v>0</v>
      </c>
      <c r="AA250" s="10">
        <v>0.26</v>
      </c>
      <c r="AB250" s="10">
        <v>0.33</v>
      </c>
      <c r="AC250" s="10">
        <v>2.69</v>
      </c>
      <c r="AD250" s="10">
        <f t="shared" si="60"/>
        <v>9.504001818295986</v>
      </c>
      <c r="AE250" s="10">
        <f t="shared" si="61"/>
        <v>3.5205790358465143</v>
      </c>
      <c r="AF250" s="10">
        <f t="shared" si="62"/>
        <v>0.6022424916518816</v>
      </c>
      <c r="AG250" s="10">
        <f t="shared" si="63"/>
        <v>2.7636545431395136</v>
      </c>
      <c r="AH250" s="10">
        <f t="shared" si="75"/>
        <v>1953.8102959430157</v>
      </c>
      <c r="AI250" s="10">
        <f t="shared" si="64"/>
        <v>23.40451346760495</v>
      </c>
      <c r="AJ250" s="10">
        <f t="shared" si="65"/>
        <v>1.4285889525614721</v>
      </c>
      <c r="AK250" s="12">
        <f t="shared" si="76"/>
        <v>1.225258480813522</v>
      </c>
      <c r="AL250" s="12">
        <f t="shared" si="77"/>
        <v>0.8161543181778594</v>
      </c>
      <c r="AM250" s="12">
        <f t="shared" si="66"/>
        <v>9.921846682146096</v>
      </c>
      <c r="AN250" s="12">
        <f t="shared" si="78"/>
        <v>3545.285414233926</v>
      </c>
      <c r="AO250" s="10">
        <f t="shared" si="67"/>
        <v>0.0300695277850859</v>
      </c>
      <c r="AQ250" s="10"/>
      <c r="AR250" s="11"/>
      <c r="AS250" s="11"/>
      <c r="AT250" s="10"/>
      <c r="AU250" s="10"/>
      <c r="AV250" s="10"/>
      <c r="AW250" s="10"/>
      <c r="AX250" s="10"/>
      <c r="AY250" s="10"/>
      <c r="AZ250" s="10"/>
      <c r="BA250" s="10"/>
      <c r="BB250" s="10"/>
      <c r="BC250" s="13"/>
      <c r="BD250" s="13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</row>
    <row r="251" spans="1:80" ht="12.75">
      <c r="A251" s="1">
        <v>249</v>
      </c>
      <c r="B251" s="9" t="s">
        <v>531</v>
      </c>
      <c r="C251" s="1" t="s">
        <v>532</v>
      </c>
      <c r="D251" s="10">
        <v>862</v>
      </c>
      <c r="E251" s="11">
        <v>38.33898309</v>
      </c>
      <c r="F251" s="11">
        <v>-81.841518</v>
      </c>
      <c r="G251" s="10">
        <v>200.958258501</v>
      </c>
      <c r="H251" s="10">
        <v>713.3661271027</v>
      </c>
      <c r="I251" s="10">
        <v>2970.6</v>
      </c>
      <c r="J251" s="10">
        <v>133.395025253295</v>
      </c>
      <c r="K251" s="10">
        <v>89.8697917521</v>
      </c>
      <c r="L251" s="10">
        <v>56.14024103531</v>
      </c>
      <c r="M251" s="10">
        <v>14.377620360832598</v>
      </c>
      <c r="N251" s="12">
        <v>1057.530088201</v>
      </c>
      <c r="O251" s="10">
        <v>2052.285717467</v>
      </c>
      <c r="P251" s="13">
        <v>37.9913635</v>
      </c>
      <c r="Q251" s="13">
        <v>-81.6439514</v>
      </c>
      <c r="R251" s="10">
        <v>2.5771851850000003</v>
      </c>
      <c r="S251" s="10">
        <v>49.73282613</v>
      </c>
      <c r="T251" s="10">
        <v>22.370878048999998</v>
      </c>
      <c r="U251" s="10">
        <v>28.87437864477</v>
      </c>
      <c r="V251" s="10">
        <v>83.57</v>
      </c>
      <c r="W251" s="10">
        <v>9.77</v>
      </c>
      <c r="X251" s="10">
        <v>1.93</v>
      </c>
      <c r="Y251" s="10">
        <v>4.13</v>
      </c>
      <c r="Z251" s="10">
        <v>0.02</v>
      </c>
      <c r="AA251" s="10">
        <v>0.32</v>
      </c>
      <c r="AB251" s="10">
        <v>0.33</v>
      </c>
      <c r="AC251" s="10">
        <v>2.61</v>
      </c>
      <c r="AD251" s="10">
        <f t="shared" si="60"/>
        <v>15.35440504179232</v>
      </c>
      <c r="AE251" s="10">
        <f t="shared" si="61"/>
        <v>3.6562954332978013</v>
      </c>
      <c r="AF251" s="10">
        <f t="shared" si="62"/>
        <v>0.5909596155362861</v>
      </c>
      <c r="AG251" s="10">
        <f t="shared" si="63"/>
        <v>2.8701919151387743</v>
      </c>
      <c r="AH251" s="10">
        <f t="shared" si="75"/>
        <v>5228.829202654849</v>
      </c>
      <c r="AI251" s="10">
        <f t="shared" si="64"/>
        <v>14.782174279168617</v>
      </c>
      <c r="AJ251" s="10">
        <f t="shared" si="65"/>
        <v>1.6008087976604062</v>
      </c>
      <c r="AK251" s="12">
        <f t="shared" si="76"/>
        <v>1.2268330489570765</v>
      </c>
      <c r="AL251" s="12">
        <f t="shared" si="77"/>
        <v>0.8151068320584404</v>
      </c>
      <c r="AM251" s="12">
        <f t="shared" si="66"/>
        <v>23.701194232624815</v>
      </c>
      <c r="AN251" s="12">
        <f t="shared" si="78"/>
        <v>3644.4302552318914</v>
      </c>
      <c r="AO251" s="10">
        <f t="shared" si="67"/>
        <v>0.020154616002341696</v>
      </c>
      <c r="AQ251" s="10"/>
      <c r="AR251" s="11"/>
      <c r="AS251" s="13"/>
      <c r="AT251" s="10"/>
      <c r="AU251" s="10"/>
      <c r="AV251" s="10"/>
      <c r="AW251" s="10"/>
      <c r="AX251" s="10"/>
      <c r="AY251" s="10"/>
      <c r="AZ251" s="10"/>
      <c r="BA251" s="10"/>
      <c r="BB251" s="10"/>
      <c r="BC251" s="13"/>
      <c r="BD251" s="13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</row>
    <row r="252" spans="1:80" ht="12.75">
      <c r="A252" s="1">
        <v>250</v>
      </c>
      <c r="B252" s="9" t="s">
        <v>533</v>
      </c>
      <c r="C252" s="1" t="s">
        <v>534</v>
      </c>
      <c r="D252" s="10">
        <v>0.87</v>
      </c>
      <c r="E252" s="11">
        <v>38.4512026</v>
      </c>
      <c r="F252" s="11">
        <v>-81.8537429</v>
      </c>
      <c r="G252" s="10">
        <v>5.21</v>
      </c>
      <c r="H252" s="10">
        <v>308.29</v>
      </c>
      <c r="I252" s="10">
        <v>415.9</v>
      </c>
      <c r="J252" s="10">
        <v>48.46</v>
      </c>
      <c r="K252" s="10">
        <v>1.55</v>
      </c>
      <c r="L252" s="10">
        <v>1.37130481501</v>
      </c>
      <c r="M252" s="10">
        <v>195.18535622597128</v>
      </c>
      <c r="N252" s="12">
        <v>1.243930311507</v>
      </c>
      <c r="O252" s="10">
        <v>813.7</v>
      </c>
      <c r="P252" s="13">
        <v>38.458942</v>
      </c>
      <c r="Q252" s="13">
        <v>-81.849251</v>
      </c>
      <c r="R252" s="10">
        <v>2.58</v>
      </c>
      <c r="S252" s="10">
        <v>44.1</v>
      </c>
      <c r="T252" s="10">
        <v>22.86</v>
      </c>
      <c r="U252" s="10">
        <v>18.03141719858</v>
      </c>
      <c r="V252" s="10">
        <v>66.17</v>
      </c>
      <c r="W252" s="10">
        <v>5.23</v>
      </c>
      <c r="X252" s="10">
        <v>23.68</v>
      </c>
      <c r="Y252" s="10">
        <v>0.4</v>
      </c>
      <c r="Z252" s="10">
        <v>0</v>
      </c>
      <c r="AA252" s="10">
        <v>3.98</v>
      </c>
      <c r="AB252" s="10">
        <v>0.96</v>
      </c>
      <c r="AC252" s="10">
        <v>1.21</v>
      </c>
      <c r="AD252" s="10">
        <f t="shared" si="60"/>
        <v>0.6344322505668848</v>
      </c>
      <c r="AE252" s="10">
        <f t="shared" si="61"/>
        <v>2.1614676961719663</v>
      </c>
      <c r="AF252" s="10">
        <f t="shared" si="62"/>
        <v>0.7686065282220641</v>
      </c>
      <c r="AG252" s="10">
        <f t="shared" si="63"/>
        <v>1.6967521414949935</v>
      </c>
      <c r="AH252" s="10">
        <f t="shared" si="75"/>
        <v>4.306677131491023</v>
      </c>
      <c r="AI252" s="10">
        <f t="shared" si="64"/>
        <v>79.82725527831094</v>
      </c>
      <c r="AJ252" s="10">
        <f t="shared" si="65"/>
        <v>1.1303103314697374</v>
      </c>
      <c r="AK252" s="12">
        <f t="shared" si="76"/>
        <v>1.4298049557551724</v>
      </c>
      <c r="AL252" s="12">
        <f t="shared" si="77"/>
        <v>0.6993960931348397</v>
      </c>
      <c r="AM252" s="12">
        <f t="shared" si="66"/>
        <v>0.11094508886471106</v>
      </c>
      <c r="AN252" s="12">
        <f t="shared" si="78"/>
        <v>594.6558810985762</v>
      </c>
      <c r="AO252" s="10">
        <f t="shared" si="67"/>
        <v>0.6331225671477222</v>
      </c>
      <c r="AQ252" s="10"/>
      <c r="AR252" s="11"/>
      <c r="AS252" s="11"/>
      <c r="AT252" s="15"/>
      <c r="AU252" s="15"/>
      <c r="AV252" s="15"/>
      <c r="AW252" s="15"/>
      <c r="AX252" s="10"/>
      <c r="AY252" s="10"/>
      <c r="AZ252" s="10"/>
      <c r="BA252" s="10"/>
      <c r="BB252" s="10"/>
      <c r="BC252" s="13"/>
      <c r="BD252" s="13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</row>
    <row r="253" spans="1:80" ht="12.75">
      <c r="A253" s="1">
        <v>251</v>
      </c>
      <c r="B253" s="9" t="s">
        <v>535</v>
      </c>
      <c r="C253" s="1" t="s">
        <v>536</v>
      </c>
      <c r="D253" s="10">
        <v>238</v>
      </c>
      <c r="E253" s="11">
        <v>38.52620409</v>
      </c>
      <c r="F253" s="11">
        <v>-81.6312379</v>
      </c>
      <c r="G253" s="10">
        <v>106.603848873</v>
      </c>
      <c r="H253" s="10">
        <v>501.3345287568</v>
      </c>
      <c r="I253" s="10">
        <v>713.7</v>
      </c>
      <c r="J253" s="10">
        <v>20.7513353824615</v>
      </c>
      <c r="K253" s="10">
        <v>46.35314685928</v>
      </c>
      <c r="L253" s="10">
        <v>25.19419402469</v>
      </c>
      <c r="M253" s="10">
        <v>3.4526563088512683</v>
      </c>
      <c r="N253" s="12">
        <v>333.1995349346</v>
      </c>
      <c r="O253" s="10">
        <v>941.7859160563</v>
      </c>
      <c r="P253" s="13">
        <v>38.6288452</v>
      </c>
      <c r="Q253" s="13">
        <v>-81.496521</v>
      </c>
      <c r="R253" s="10">
        <v>2.57805</v>
      </c>
      <c r="S253" s="10">
        <v>47.05692732</v>
      </c>
      <c r="T253" s="10">
        <v>23.2590267374</v>
      </c>
      <c r="U253" s="10">
        <v>29.76803999309</v>
      </c>
      <c r="V253" s="10">
        <v>83.96</v>
      </c>
      <c r="W253" s="10">
        <v>8.08</v>
      </c>
      <c r="X253" s="10">
        <v>0.01</v>
      </c>
      <c r="Y253" s="10">
        <v>7.03</v>
      </c>
      <c r="Z253" s="10">
        <v>0</v>
      </c>
      <c r="AA253" s="10">
        <v>0.21</v>
      </c>
      <c r="AB253" s="10">
        <v>0.79</v>
      </c>
      <c r="AC253" s="10">
        <v>2.9</v>
      </c>
      <c r="AD253" s="10">
        <f t="shared" si="60"/>
        <v>9.446620906656626</v>
      </c>
      <c r="AE253" s="10">
        <f t="shared" si="61"/>
        <v>2.6670059350996858</v>
      </c>
      <c r="AF253" s="10">
        <f t="shared" si="62"/>
        <v>0.6919368376749019</v>
      </c>
      <c r="AG253" s="10">
        <f t="shared" si="63"/>
        <v>2.0935996590532535</v>
      </c>
      <c r="AH253" s="10">
        <f t="shared" si="75"/>
        <v>1457.4924981781242</v>
      </c>
      <c r="AI253" s="10">
        <f t="shared" si="64"/>
        <v>6.694880227544597</v>
      </c>
      <c r="AJ253" s="10">
        <f t="shared" si="65"/>
        <v>1.8398344798747874</v>
      </c>
      <c r="AK253" s="12">
        <f t="shared" si="76"/>
        <v>1.3999980459436976</v>
      </c>
      <c r="AL253" s="12">
        <f t="shared" si="77"/>
        <v>0.7142867112546071</v>
      </c>
      <c r="AM253" s="12">
        <f t="shared" si="66"/>
        <v>24.946093665334026</v>
      </c>
      <c r="AN253" s="12">
        <f t="shared" si="78"/>
        <v>999.1786053900171</v>
      </c>
      <c r="AO253" s="10">
        <f t="shared" si="67"/>
        <v>0.006886931002763964</v>
      </c>
      <c r="AQ253" s="10"/>
      <c r="AR253" s="11"/>
      <c r="AS253" s="11"/>
      <c r="AT253" s="10"/>
      <c r="AU253" s="10"/>
      <c r="AV253" s="10"/>
      <c r="AW253" s="10"/>
      <c r="AX253" s="10"/>
      <c r="AY253" s="10"/>
      <c r="AZ253" s="10"/>
      <c r="BA253" s="10"/>
      <c r="BB253" s="10"/>
      <c r="BC253" s="13"/>
      <c r="BD253" s="13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</row>
    <row r="254" spans="1:80" ht="12.75">
      <c r="A254" s="1">
        <v>252</v>
      </c>
      <c r="B254" s="9" t="s">
        <v>537</v>
      </c>
      <c r="C254" s="1" t="s">
        <v>538</v>
      </c>
      <c r="D254" s="10">
        <v>26.8</v>
      </c>
      <c r="E254" s="11">
        <v>38.4453673</v>
      </c>
      <c r="F254" s="11">
        <v>-82.0068032</v>
      </c>
      <c r="G254" s="10">
        <v>33.61</v>
      </c>
      <c r="H254" s="10">
        <v>393.28</v>
      </c>
      <c r="I254" s="10">
        <v>489.6</v>
      </c>
      <c r="J254" s="10">
        <v>148.73</v>
      </c>
      <c r="K254" s="10">
        <v>11.78</v>
      </c>
      <c r="L254" s="10">
        <v>9.097482791658</v>
      </c>
      <c r="M254" s="10">
        <v>15.799805614331754</v>
      </c>
      <c r="N254" s="12">
        <v>36.18351011632</v>
      </c>
      <c r="O254" s="10">
        <v>841.6</v>
      </c>
      <c r="P254" s="13">
        <v>38.416397</v>
      </c>
      <c r="Q254" s="13">
        <v>-81.978943</v>
      </c>
      <c r="R254" s="10">
        <v>2.6</v>
      </c>
      <c r="S254" s="10">
        <v>44.82</v>
      </c>
      <c r="T254" s="10">
        <v>22.84</v>
      </c>
      <c r="U254" s="10">
        <v>18.03406281799</v>
      </c>
      <c r="V254" s="10">
        <v>68.94</v>
      </c>
      <c r="W254" s="10">
        <v>4.25</v>
      </c>
      <c r="X254" s="10">
        <v>0.23</v>
      </c>
      <c r="Y254" s="10">
        <v>25.62</v>
      </c>
      <c r="Z254" s="10">
        <v>0.02</v>
      </c>
      <c r="AA254" s="10">
        <v>0.16</v>
      </c>
      <c r="AB254" s="10">
        <v>0.85</v>
      </c>
      <c r="AC254" s="10">
        <v>10.46</v>
      </c>
      <c r="AD254" s="10">
        <f t="shared" si="60"/>
        <v>2.9458698206689045</v>
      </c>
      <c r="AE254" s="10">
        <f t="shared" si="61"/>
        <v>3.088216162108711</v>
      </c>
      <c r="AF254" s="10">
        <f t="shared" si="62"/>
        <v>0.6430201726867035</v>
      </c>
      <c r="AG254" s="10">
        <f t="shared" si="63"/>
        <v>2.424249687255338</v>
      </c>
      <c r="AH254" s="10">
        <f t="shared" si="75"/>
        <v>154.19875744041036</v>
      </c>
      <c r="AI254" s="10">
        <f t="shared" si="64"/>
        <v>14.567093127045522</v>
      </c>
      <c r="AJ254" s="10">
        <f t="shared" si="65"/>
        <v>1.2948636749059588</v>
      </c>
      <c r="AK254" s="12">
        <f t="shared" si="76"/>
        <v>1.3501309744895522</v>
      </c>
      <c r="AL254" s="12">
        <f t="shared" si="77"/>
        <v>0.7406688824231092</v>
      </c>
      <c r="AM254" s="12">
        <f t="shared" si="66"/>
        <v>2.963598856434862</v>
      </c>
      <c r="AN254" s="12">
        <f t="shared" si="78"/>
        <v>661.0241251100848</v>
      </c>
      <c r="AO254" s="10">
        <f t="shared" si="67"/>
        <v>0.0401744447069054</v>
      </c>
      <c r="AQ254" s="10"/>
      <c r="AR254" s="11"/>
      <c r="AS254" s="11"/>
      <c r="AT254" s="15"/>
      <c r="AU254" s="15"/>
      <c r="AV254" s="15"/>
      <c r="AW254" s="15"/>
      <c r="AX254" s="10"/>
      <c r="AY254" s="10"/>
      <c r="AZ254" s="10"/>
      <c r="BA254" s="10"/>
      <c r="BB254" s="10"/>
      <c r="BC254" s="13"/>
      <c r="BD254" s="13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</row>
    <row r="255" spans="1:80" ht="12.75">
      <c r="A255" s="1">
        <v>253</v>
      </c>
      <c r="B255" s="9" t="s">
        <v>539</v>
      </c>
      <c r="C255" s="1" t="s">
        <v>540</v>
      </c>
      <c r="D255" s="10">
        <v>8.47</v>
      </c>
      <c r="E255" s="11">
        <v>38.450646</v>
      </c>
      <c r="F255" s="11">
        <v>-81.9315231</v>
      </c>
      <c r="G255" s="10">
        <v>18.66</v>
      </c>
      <c r="H255" s="10">
        <v>348.14</v>
      </c>
      <c r="I255" s="10">
        <v>394.9</v>
      </c>
      <c r="J255" s="10">
        <v>84.1</v>
      </c>
      <c r="K255" s="10">
        <v>5.35</v>
      </c>
      <c r="L255" s="10">
        <v>4.376041491028</v>
      </c>
      <c r="M255" s="10">
        <v>30.740421428931295</v>
      </c>
      <c r="N255" s="12">
        <v>13.932350652</v>
      </c>
      <c r="O255" s="10">
        <v>861.22</v>
      </c>
      <c r="P255" s="13">
        <v>38.436604</v>
      </c>
      <c r="Q255" s="13">
        <v>-81.922829</v>
      </c>
      <c r="R255" s="10">
        <v>2.59</v>
      </c>
      <c r="S255" s="10">
        <v>44.37</v>
      </c>
      <c r="T255" s="10">
        <v>22.95</v>
      </c>
      <c r="U255" s="10">
        <v>18.04725460447</v>
      </c>
      <c r="V255" s="10">
        <v>60.45</v>
      </c>
      <c r="W255" s="10">
        <v>4.64</v>
      </c>
      <c r="X255" s="10">
        <v>0.03</v>
      </c>
      <c r="Y255" s="10">
        <v>34.23</v>
      </c>
      <c r="Z255" s="10">
        <v>0</v>
      </c>
      <c r="AA255" s="10">
        <v>0.16</v>
      </c>
      <c r="AB255" s="10">
        <v>0.56</v>
      </c>
      <c r="AC255" s="10">
        <v>13.6</v>
      </c>
      <c r="AD255" s="10">
        <f t="shared" si="60"/>
        <v>1.9355392350291143</v>
      </c>
      <c r="AE255" s="10">
        <f t="shared" si="61"/>
        <v>2.260890098134423</v>
      </c>
      <c r="AF255" s="10">
        <f t="shared" si="62"/>
        <v>0.7515168415098199</v>
      </c>
      <c r="AG255" s="10">
        <f t="shared" si="63"/>
        <v>1.774798727035522</v>
      </c>
      <c r="AH255" s="10">
        <f t="shared" si="75"/>
        <v>48.12805481404291</v>
      </c>
      <c r="AI255" s="10">
        <f t="shared" si="64"/>
        <v>21.162915326902464</v>
      </c>
      <c r="AJ255" s="10">
        <f t="shared" si="65"/>
        <v>1.2225661047704557</v>
      </c>
      <c r="AK255" s="12">
        <f t="shared" si="76"/>
        <v>1.6449056259740258</v>
      </c>
      <c r="AL255" s="12">
        <f t="shared" si="77"/>
        <v>0.6079376130821202</v>
      </c>
      <c r="AM255" s="12">
        <f t="shared" si="66"/>
        <v>0.9649368088613891</v>
      </c>
      <c r="AN255" s="12">
        <f t="shared" si="78"/>
        <v>649.5732316971428</v>
      </c>
      <c r="AO255" s="10">
        <f t="shared" si="67"/>
        <v>0.08829902174105618</v>
      </c>
      <c r="AQ255" s="10"/>
      <c r="AR255" s="11"/>
      <c r="AS255" s="11"/>
      <c r="AT255" s="15"/>
      <c r="AU255" s="15"/>
      <c r="AV255" s="15"/>
      <c r="AW255" s="15"/>
      <c r="AX255" s="10"/>
      <c r="AY255" s="10"/>
      <c r="AZ255" s="10"/>
      <c r="BA255" s="10"/>
      <c r="BB255" s="10"/>
      <c r="BC255" s="13"/>
      <c r="BD255" s="13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</row>
    <row r="256" spans="1:80" ht="12.75">
      <c r="A256" s="1">
        <v>254</v>
      </c>
      <c r="B256" s="9" t="s">
        <v>541</v>
      </c>
      <c r="C256" s="1" t="s">
        <v>542</v>
      </c>
      <c r="D256" s="10">
        <v>2.05</v>
      </c>
      <c r="E256" s="11">
        <v>38.47870098</v>
      </c>
      <c r="F256" s="11">
        <v>-81.9301347</v>
      </c>
      <c r="G256" s="10">
        <v>8.35</v>
      </c>
      <c r="H256" s="10">
        <v>371.58</v>
      </c>
      <c r="I256" s="10">
        <v>370.6</v>
      </c>
      <c r="J256" s="10">
        <v>149.04</v>
      </c>
      <c r="K256" s="10">
        <v>2.04</v>
      </c>
      <c r="L256" s="10">
        <v>1.634229535584</v>
      </c>
      <c r="M256" s="10">
        <v>76.67699601853772</v>
      </c>
      <c r="N256" s="12">
        <v>3.028880586715</v>
      </c>
      <c r="O256" s="10">
        <v>827.13</v>
      </c>
      <c r="P256" s="13">
        <v>38.486851</v>
      </c>
      <c r="Q256" s="13">
        <v>-81.924789</v>
      </c>
      <c r="R256" s="10">
        <v>2.58</v>
      </c>
      <c r="S256" s="10">
        <v>43.55</v>
      </c>
      <c r="T256" s="10">
        <v>22.98</v>
      </c>
      <c r="U256" s="10">
        <v>18.06008694376</v>
      </c>
      <c r="V256" s="10">
        <v>77.58</v>
      </c>
      <c r="W256" s="10">
        <v>6.68</v>
      </c>
      <c r="X256" s="10">
        <v>0.82</v>
      </c>
      <c r="Y256" s="10">
        <v>9.87</v>
      </c>
      <c r="Z256" s="10">
        <v>0</v>
      </c>
      <c r="AA256" s="10">
        <v>3.5</v>
      </c>
      <c r="AB256" s="10">
        <v>1.57</v>
      </c>
      <c r="AC256" s="10">
        <v>4</v>
      </c>
      <c r="AD256" s="10">
        <f t="shared" si="60"/>
        <v>1.2544137499432857</v>
      </c>
      <c r="AE256" s="10">
        <f t="shared" si="61"/>
        <v>1.302783499987852</v>
      </c>
      <c r="AF256" s="10">
        <f t="shared" si="62"/>
        <v>0.9900162400210556</v>
      </c>
      <c r="AG256" s="10">
        <f t="shared" si="63"/>
        <v>1.0226850474904638</v>
      </c>
      <c r="AH256" s="10">
        <f t="shared" si="75"/>
        <v>10.595180765118226</v>
      </c>
      <c r="AI256" s="10">
        <f t="shared" si="64"/>
        <v>44.383233532934135</v>
      </c>
      <c r="AJ256" s="10">
        <f t="shared" si="65"/>
        <v>1.248294658480148</v>
      </c>
      <c r="AK256" s="12">
        <f t="shared" si="76"/>
        <v>1.4775027252268296</v>
      </c>
      <c r="AL256" s="12">
        <f t="shared" si="77"/>
        <v>0.6768177025504151</v>
      </c>
      <c r="AM256" s="12">
        <f t="shared" si="66"/>
        <v>0.23296872472545435</v>
      </c>
      <c r="AN256" s="12">
        <f t="shared" si="78"/>
        <v>547.5625099690631</v>
      </c>
      <c r="AO256" s="10">
        <f t="shared" si="67"/>
        <v>0.2063539372908599</v>
      </c>
      <c r="AQ256" s="10"/>
      <c r="AR256" s="11"/>
      <c r="AS256" s="11"/>
      <c r="AT256" s="10"/>
      <c r="AU256" s="10"/>
      <c r="AV256" s="10"/>
      <c r="AW256" s="10"/>
      <c r="AX256" s="10"/>
      <c r="AY256" s="10"/>
      <c r="AZ256" s="10"/>
      <c r="BA256" s="10"/>
      <c r="BB256" s="10"/>
      <c r="BC256" s="13"/>
      <c r="BD256" s="13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</row>
    <row r="257" spans="1:80" ht="12.75">
      <c r="A257" s="1">
        <v>255</v>
      </c>
      <c r="B257" s="9" t="s">
        <v>543</v>
      </c>
      <c r="C257" s="1" t="s">
        <v>544</v>
      </c>
      <c r="D257" s="10">
        <v>1.04</v>
      </c>
      <c r="E257" s="11">
        <v>38.64425177</v>
      </c>
      <c r="F257" s="11">
        <v>-82.047918</v>
      </c>
      <c r="G257" s="10">
        <v>6.89</v>
      </c>
      <c r="H257" s="10">
        <v>355.5</v>
      </c>
      <c r="I257" s="10">
        <v>289.1</v>
      </c>
      <c r="J257" s="10">
        <v>98.74</v>
      </c>
      <c r="K257" s="10">
        <v>1.7</v>
      </c>
      <c r="L257" s="10">
        <v>1.470356679199</v>
      </c>
      <c r="M257" s="10">
        <v>81.98089673965794</v>
      </c>
      <c r="N257" s="12">
        <v>1.341811616081</v>
      </c>
      <c r="O257" s="10">
        <v>802.24</v>
      </c>
      <c r="P257" s="13">
        <v>38.636547</v>
      </c>
      <c r="Q257" s="13">
        <v>-82.039887</v>
      </c>
      <c r="R257" s="10">
        <v>2.59</v>
      </c>
      <c r="S257" s="10">
        <v>43.71</v>
      </c>
      <c r="T257" s="10">
        <v>23.16</v>
      </c>
      <c r="U257" s="10">
        <v>18.03554053591</v>
      </c>
      <c r="V257" s="10">
        <v>84.01</v>
      </c>
      <c r="W257" s="10">
        <v>9.09</v>
      </c>
      <c r="X257" s="10">
        <v>0</v>
      </c>
      <c r="Y257" s="10">
        <v>6.26</v>
      </c>
      <c r="Z257" s="10">
        <v>0</v>
      </c>
      <c r="AA257" s="10">
        <v>0</v>
      </c>
      <c r="AB257" s="10">
        <v>0.79</v>
      </c>
      <c r="AC257" s="10">
        <v>3.2</v>
      </c>
      <c r="AD257" s="10">
        <f t="shared" si="60"/>
        <v>0.7073113719363362</v>
      </c>
      <c r="AE257" s="10">
        <f t="shared" si="61"/>
        <v>2.078796888524145</v>
      </c>
      <c r="AF257" s="10">
        <f t="shared" si="62"/>
        <v>0.7837407252094408</v>
      </c>
      <c r="AG257" s="10">
        <f t="shared" si="63"/>
        <v>1.631855557491454</v>
      </c>
      <c r="AH257" s="10">
        <f t="shared" si="75"/>
        <v>6.227028539711216</v>
      </c>
      <c r="AI257" s="10">
        <f t="shared" si="64"/>
        <v>41.95936139332366</v>
      </c>
      <c r="AJ257" s="10">
        <f t="shared" si="65"/>
        <v>1.1561820502805495</v>
      </c>
      <c r="AK257" s="12">
        <f t="shared" si="76"/>
        <v>1.2902034770009616</v>
      </c>
      <c r="AL257" s="12">
        <f t="shared" si="77"/>
        <v>0.7750715432301185</v>
      </c>
      <c r="AM257" s="12">
        <f t="shared" si="66"/>
        <v>0.18775546597644197</v>
      </c>
      <c r="AN257" s="12">
        <f t="shared" si="78"/>
        <v>372.997825200978</v>
      </c>
      <c r="AO257" s="10">
        <f t="shared" si="67"/>
        <v>0.23060730447161162</v>
      </c>
      <c r="AQ257" s="10"/>
      <c r="AR257" s="11"/>
      <c r="AS257" s="11"/>
      <c r="AT257" s="10"/>
      <c r="AU257" s="10"/>
      <c r="AV257" s="10"/>
      <c r="AW257" s="10"/>
      <c r="AX257" s="10"/>
      <c r="AY257" s="10"/>
      <c r="AZ257" s="10"/>
      <c r="BA257" s="10"/>
      <c r="BB257" s="10"/>
      <c r="BC257" s="13"/>
      <c r="BD257" s="13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</row>
    <row r="258" spans="1:80" ht="12.75">
      <c r="A258" s="1">
        <v>256</v>
      </c>
      <c r="B258" s="9" t="s">
        <v>545</v>
      </c>
      <c r="C258" s="1" t="s">
        <v>546</v>
      </c>
      <c r="D258" s="10">
        <v>0.7</v>
      </c>
      <c r="E258" s="11">
        <v>38.8375811</v>
      </c>
      <c r="F258" s="11">
        <v>-82.0948651</v>
      </c>
      <c r="G258" s="10">
        <v>4.95</v>
      </c>
      <c r="H258" s="10">
        <v>336.95</v>
      </c>
      <c r="I258" s="10">
        <v>303.1</v>
      </c>
      <c r="J258" s="10">
        <v>51.44</v>
      </c>
      <c r="K258" s="10">
        <v>1.25</v>
      </c>
      <c r="L258" s="10">
        <v>1.281394190026</v>
      </c>
      <c r="M258" s="10">
        <v>134.07250376848592</v>
      </c>
      <c r="N258" s="12">
        <v>1.047595197755</v>
      </c>
      <c r="O258" s="10">
        <v>710.3</v>
      </c>
      <c r="P258" s="13">
        <v>38.845047</v>
      </c>
      <c r="Q258" s="13">
        <v>-82.08876</v>
      </c>
      <c r="R258" s="10">
        <v>2.61</v>
      </c>
      <c r="S258" s="10">
        <v>42.67</v>
      </c>
      <c r="T258" s="10">
        <v>21.52</v>
      </c>
      <c r="U258" s="10">
        <v>18.03486308778</v>
      </c>
      <c r="V258" s="10">
        <v>83.38</v>
      </c>
      <c r="W258" s="10">
        <v>7.85</v>
      </c>
      <c r="X258" s="10">
        <v>0</v>
      </c>
      <c r="Y258" s="10">
        <v>8.87</v>
      </c>
      <c r="Z258" s="10">
        <v>0</v>
      </c>
      <c r="AA258" s="10">
        <v>0</v>
      </c>
      <c r="AB258" s="10">
        <v>0</v>
      </c>
      <c r="AC258" s="10">
        <v>3.5</v>
      </c>
      <c r="AD258" s="10">
        <f t="shared" si="60"/>
        <v>0.5462799858533748</v>
      </c>
      <c r="AE258" s="10">
        <f t="shared" si="61"/>
        <v>2.345672957474841</v>
      </c>
      <c r="AF258" s="10">
        <f t="shared" si="62"/>
        <v>0.7378102986125777</v>
      </c>
      <c r="AG258" s="10">
        <f t="shared" si="63"/>
        <v>1.8413532716177503</v>
      </c>
      <c r="AH258" s="10">
        <f t="shared" si="75"/>
        <v>3.670279885027503</v>
      </c>
      <c r="AI258" s="10">
        <f t="shared" si="64"/>
        <v>61.23232323232323</v>
      </c>
      <c r="AJ258" s="10">
        <f t="shared" si="65"/>
        <v>0.9754999747381694</v>
      </c>
      <c r="AK258" s="12">
        <f t="shared" si="76"/>
        <v>1.4965645682214286</v>
      </c>
      <c r="AL258" s="12">
        <f t="shared" si="77"/>
        <v>0.668197030207949</v>
      </c>
      <c r="AM258" s="12">
        <f t="shared" si="66"/>
        <v>0.1079543515602023</v>
      </c>
      <c r="AN258" s="12">
        <f t="shared" si="78"/>
        <v>453.60872062791503</v>
      </c>
      <c r="AO258" s="10">
        <f t="shared" si="67"/>
        <v>0.397900293125051</v>
      </c>
      <c r="AQ258" s="10"/>
      <c r="AR258" s="11"/>
      <c r="AS258" s="11"/>
      <c r="AT258" s="15"/>
      <c r="AU258" s="15"/>
      <c r="AV258" s="15"/>
      <c r="AW258" s="15"/>
      <c r="AX258" s="10"/>
      <c r="AY258" s="10"/>
      <c r="AZ258" s="10"/>
      <c r="BA258" s="10"/>
      <c r="BB258" s="10"/>
      <c r="BC258" s="13"/>
      <c r="BD258" s="13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</row>
    <row r="259" spans="1:80" ht="12.75">
      <c r="A259" s="1">
        <v>257</v>
      </c>
      <c r="B259" s="9" t="s">
        <v>547</v>
      </c>
      <c r="C259" s="1" t="s">
        <v>548</v>
      </c>
      <c r="D259" s="10">
        <v>585</v>
      </c>
      <c r="E259" s="11">
        <v>38.8589672</v>
      </c>
      <c r="F259" s="11">
        <v>-82.36182</v>
      </c>
      <c r="G259" s="10">
        <v>163.120029876</v>
      </c>
      <c r="H259" s="10">
        <v>290.2781519253</v>
      </c>
      <c r="I259" s="10">
        <v>567.7</v>
      </c>
      <c r="J259" s="10">
        <v>86.1847743988037</v>
      </c>
      <c r="K259" s="10">
        <v>77.2340805</v>
      </c>
      <c r="L259" s="10">
        <v>53.46660329297</v>
      </c>
      <c r="M259" s="10">
        <v>1.9904070213789744</v>
      </c>
      <c r="N259" s="12">
        <v>936.1334100109</v>
      </c>
      <c r="O259" s="10">
        <v>836.7101309942</v>
      </c>
      <c r="P259" s="13">
        <v>39.1792793</v>
      </c>
      <c r="Q259" s="13">
        <v>-82.4024506</v>
      </c>
      <c r="R259" s="10">
        <v>2.646</v>
      </c>
      <c r="S259" s="10">
        <v>42.57433883314</v>
      </c>
      <c r="T259" s="10">
        <v>19.082580645199997</v>
      </c>
      <c r="U259" s="10">
        <v>19.48579627888</v>
      </c>
      <c r="V259" s="10">
        <v>70.66</v>
      </c>
      <c r="W259" s="10">
        <v>16.79</v>
      </c>
      <c r="X259" s="10">
        <v>0.87</v>
      </c>
      <c r="Y259" s="10">
        <v>6.59</v>
      </c>
      <c r="Z259" s="10">
        <v>0.07</v>
      </c>
      <c r="AA259" s="10">
        <v>0.47</v>
      </c>
      <c r="AB259" s="10">
        <v>3.61</v>
      </c>
      <c r="AC259" s="10">
        <v>3.29</v>
      </c>
      <c r="AD259" s="10">
        <f aca="true" t="shared" si="79" ref="AD259:AD297">D259/L259</f>
        <v>10.941409477510573</v>
      </c>
      <c r="AE259" s="10">
        <f aca="true" t="shared" si="80" ref="AE259:AE297">L259/AD259</f>
        <v>4.886628491774069</v>
      </c>
      <c r="AF259" s="10">
        <f aca="true" t="shared" si="81" ref="AF259:AF297">1.13*(POWER(1/AE259,0.5))</f>
        <v>0.5111799157498691</v>
      </c>
      <c r="AG259" s="10">
        <f aca="true" t="shared" si="82" ref="AG259:AG297">0.785*AE259</f>
        <v>3.8360033660426445</v>
      </c>
      <c r="AH259" s="10">
        <f t="shared" si="75"/>
        <v>3496.4730889044063</v>
      </c>
      <c r="AI259" s="10">
        <f aca="true" t="shared" si="83" ref="AI259:AI297">I259/G259</f>
        <v>3.4802592939171983</v>
      </c>
      <c r="AJ259" s="10">
        <f aca="true" t="shared" si="84" ref="AJ259:AJ297">K259/L259</f>
        <v>1.4445294023410507</v>
      </c>
      <c r="AK259" s="12">
        <f t="shared" si="76"/>
        <v>1.6002280513006837</v>
      </c>
      <c r="AL259" s="12">
        <f t="shared" si="77"/>
        <v>0.6249109301559791</v>
      </c>
      <c r="AM259" s="12">
        <f aca="true" t="shared" si="85" ref="AM259:AM297">K259/POWER(M259,0.5)</f>
        <v>54.74418983235057</v>
      </c>
      <c r="AN259" s="12">
        <f t="shared" si="78"/>
        <v>908.4494647233983</v>
      </c>
      <c r="AO259" s="10">
        <f aca="true" t="shared" si="86" ref="AO259:AO297">M259/H259</f>
        <v>0.006856895733204146</v>
      </c>
      <c r="AQ259" s="10"/>
      <c r="AR259" s="11"/>
      <c r="AS259" s="11"/>
      <c r="AT259" s="10"/>
      <c r="AU259" s="10"/>
      <c r="AV259" s="10"/>
      <c r="AW259" s="10"/>
      <c r="AX259" s="10"/>
      <c r="AY259" s="10"/>
      <c r="AZ259" s="10"/>
      <c r="BA259" s="10"/>
      <c r="BB259" s="10"/>
      <c r="BC259" s="13"/>
      <c r="BD259" s="13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</row>
    <row r="260" spans="1:80" ht="12.75">
      <c r="A260" s="1">
        <v>258</v>
      </c>
      <c r="B260" s="9" t="s">
        <v>549</v>
      </c>
      <c r="C260" s="1" t="s">
        <v>550</v>
      </c>
      <c r="D260" s="10">
        <v>4.85</v>
      </c>
      <c r="E260" s="11">
        <v>37.63872486</v>
      </c>
      <c r="F260" s="11">
        <v>-81.3937143</v>
      </c>
      <c r="G260" s="10">
        <v>12.41</v>
      </c>
      <c r="H260" s="10">
        <v>694.35</v>
      </c>
      <c r="I260" s="10">
        <v>973.7</v>
      </c>
      <c r="J260" s="10">
        <v>128.34</v>
      </c>
      <c r="K260" s="10">
        <v>4.44</v>
      </c>
      <c r="L260" s="10">
        <v>3.882218398407</v>
      </c>
      <c r="M260" s="10">
        <v>111.79477137797562</v>
      </c>
      <c r="N260" s="12">
        <v>5.140359726098</v>
      </c>
      <c r="O260" s="10">
        <v>2078.23</v>
      </c>
      <c r="P260" s="13">
        <v>37.660961</v>
      </c>
      <c r="Q260" s="13">
        <v>-81.42083</v>
      </c>
      <c r="R260" s="10">
        <v>2.58</v>
      </c>
      <c r="S260" s="10">
        <v>50.44</v>
      </c>
      <c r="T260" s="10">
        <v>22.55</v>
      </c>
      <c r="U260" s="10">
        <v>30.05813349882</v>
      </c>
      <c r="V260" s="10">
        <v>91.83</v>
      </c>
      <c r="W260" s="10">
        <v>3.18</v>
      </c>
      <c r="X260" s="10">
        <v>0</v>
      </c>
      <c r="Y260" s="10">
        <v>5.02</v>
      </c>
      <c r="Z260" s="10">
        <v>0</v>
      </c>
      <c r="AA260" s="10">
        <v>0</v>
      </c>
      <c r="AB260" s="10">
        <v>0</v>
      </c>
      <c r="AC260" s="10">
        <v>2.3</v>
      </c>
      <c r="AD260" s="10">
        <f t="shared" si="79"/>
        <v>1.2492857181837353</v>
      </c>
      <c r="AE260" s="10">
        <f t="shared" si="80"/>
        <v>3.107550452150477</v>
      </c>
      <c r="AF260" s="10">
        <f t="shared" si="81"/>
        <v>0.6410167077843305</v>
      </c>
      <c r="AG260" s="10">
        <f t="shared" si="82"/>
        <v>2.4394271049381246</v>
      </c>
      <c r="AH260" s="10">
        <f t="shared" si="75"/>
        <v>24.220751584029163</v>
      </c>
      <c r="AI260" s="10">
        <f t="shared" si="83"/>
        <v>78.46091861402095</v>
      </c>
      <c r="AJ260" s="10">
        <f t="shared" si="84"/>
        <v>1.1436759976774817</v>
      </c>
      <c r="AK260" s="12">
        <f t="shared" si="76"/>
        <v>1.0598679847624741</v>
      </c>
      <c r="AL260" s="12">
        <f t="shared" si="77"/>
        <v>0.9435137341412467</v>
      </c>
      <c r="AM260" s="12">
        <f t="shared" si="85"/>
        <v>0.41992547683726666</v>
      </c>
      <c r="AN260" s="12">
        <f t="shared" si="78"/>
        <v>1031.993456763221</v>
      </c>
      <c r="AO260" s="10">
        <f t="shared" si="86"/>
        <v>0.16100636765028534</v>
      </c>
      <c r="AQ260" s="10"/>
      <c r="AR260" s="11"/>
      <c r="AS260" s="11"/>
      <c r="AT260" s="10"/>
      <c r="AU260" s="10"/>
      <c r="AV260" s="10"/>
      <c r="AW260" s="10"/>
      <c r="AX260" s="10"/>
      <c r="AY260" s="10"/>
      <c r="AZ260" s="10"/>
      <c r="BA260" s="10"/>
      <c r="BB260" s="10"/>
      <c r="BC260" s="13"/>
      <c r="BD260" s="13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</row>
    <row r="261" spans="1:80" ht="12.75">
      <c r="A261" s="1">
        <v>259</v>
      </c>
      <c r="B261" s="9" t="s">
        <v>551</v>
      </c>
      <c r="C261" s="1" t="s">
        <v>552</v>
      </c>
      <c r="D261" s="10">
        <v>306</v>
      </c>
      <c r="E261" s="11">
        <v>37.60400034</v>
      </c>
      <c r="F261" s="11">
        <v>-81.6451096</v>
      </c>
      <c r="G261" s="10">
        <v>112.2</v>
      </c>
      <c r="H261" s="10">
        <v>654.28</v>
      </c>
      <c r="I261" s="10">
        <v>2395.5</v>
      </c>
      <c r="J261" s="10">
        <v>111.76</v>
      </c>
      <c r="K261" s="10">
        <v>53.55</v>
      </c>
      <c r="L261" s="10">
        <v>30.48621023144</v>
      </c>
      <c r="M261" s="10">
        <v>21.841877718307465</v>
      </c>
      <c r="N261" s="12">
        <v>472.4917335996</v>
      </c>
      <c r="O261" s="10">
        <v>2335.96</v>
      </c>
      <c r="P261" s="13">
        <v>37.584251</v>
      </c>
      <c r="Q261" s="13">
        <v>-81.380341</v>
      </c>
      <c r="R261" s="10">
        <v>2.51</v>
      </c>
      <c r="S261" s="10">
        <v>48.84</v>
      </c>
      <c r="T261" s="10">
        <v>22.1</v>
      </c>
      <c r="U261" s="10">
        <v>34.80096198996</v>
      </c>
      <c r="V261" s="10">
        <v>85.17</v>
      </c>
      <c r="W261" s="10">
        <v>7.67</v>
      </c>
      <c r="X261" s="10">
        <v>0.64</v>
      </c>
      <c r="Y261" s="10">
        <v>6.37</v>
      </c>
      <c r="Z261" s="10">
        <v>0</v>
      </c>
      <c r="AA261" s="10">
        <v>0.21</v>
      </c>
      <c r="AB261" s="10">
        <v>0.02</v>
      </c>
      <c r="AC261" s="10">
        <v>3.1</v>
      </c>
      <c r="AD261" s="10">
        <f t="shared" si="79"/>
        <v>10.037324996349547</v>
      </c>
      <c r="AE261" s="10">
        <f t="shared" si="80"/>
        <v>3.037284360377637</v>
      </c>
      <c r="AF261" s="10">
        <f t="shared" si="81"/>
        <v>0.6483891167010392</v>
      </c>
      <c r="AG261" s="10">
        <f t="shared" si="82"/>
        <v>2.3842682228964454</v>
      </c>
      <c r="AH261" s="10">
        <f t="shared" si="75"/>
        <v>1739.396271437932</v>
      </c>
      <c r="AI261" s="10">
        <f t="shared" si="83"/>
        <v>21.350267379679146</v>
      </c>
      <c r="AJ261" s="10">
        <f t="shared" si="84"/>
        <v>1.7565318743611704</v>
      </c>
      <c r="AK261" s="12">
        <f t="shared" si="76"/>
        <v>1.5440906326784314</v>
      </c>
      <c r="AL261" s="12">
        <f t="shared" si="77"/>
        <v>0.6476303779301908</v>
      </c>
      <c r="AM261" s="12">
        <f t="shared" si="85"/>
        <v>11.45814963398268</v>
      </c>
      <c r="AN261" s="12">
        <f t="shared" si="78"/>
        <v>3698.869110581182</v>
      </c>
      <c r="AO261" s="10">
        <f t="shared" si="86"/>
        <v>0.03338307409413014</v>
      </c>
      <c r="AQ261" s="10"/>
      <c r="AR261" s="11"/>
      <c r="AS261" s="11"/>
      <c r="AT261" s="10"/>
      <c r="AU261" s="10"/>
      <c r="AV261" s="10"/>
      <c r="AW261" s="10"/>
      <c r="AX261" s="10"/>
      <c r="AY261" s="10"/>
      <c r="AZ261" s="10"/>
      <c r="BA261" s="10"/>
      <c r="BB261" s="10"/>
      <c r="BC261" s="13"/>
      <c r="BD261" s="13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</row>
    <row r="262" spans="1:80" ht="12.75">
      <c r="A262" s="1">
        <v>260</v>
      </c>
      <c r="B262" s="9" t="s">
        <v>553</v>
      </c>
      <c r="C262" s="1" t="s">
        <v>554</v>
      </c>
      <c r="D262" s="10">
        <v>7.34</v>
      </c>
      <c r="E262" s="11">
        <v>37.5634451</v>
      </c>
      <c r="F262" s="11">
        <v>-81.6523317</v>
      </c>
      <c r="G262" s="10">
        <v>17.76</v>
      </c>
      <c r="H262" s="10">
        <v>764.15</v>
      </c>
      <c r="I262" s="10">
        <v>1056.6</v>
      </c>
      <c r="J262" s="10">
        <v>120.97</v>
      </c>
      <c r="K262" s="10">
        <v>5.37</v>
      </c>
      <c r="L262" s="10">
        <v>4.264239488434</v>
      </c>
      <c r="M262" s="10">
        <v>94.52774121419877</v>
      </c>
      <c r="N262" s="12">
        <v>10.29186073453</v>
      </c>
      <c r="O262" s="10">
        <v>1742.13</v>
      </c>
      <c r="P262" s="13">
        <v>37.536732</v>
      </c>
      <c r="Q262" s="13">
        <v>-81.643974</v>
      </c>
      <c r="R262" s="10">
        <v>2.55</v>
      </c>
      <c r="S262" s="10">
        <v>47.43</v>
      </c>
      <c r="T262" s="10">
        <v>22.6</v>
      </c>
      <c r="U262" s="10">
        <v>30.05827292895</v>
      </c>
      <c r="V262" s="10">
        <v>91.83</v>
      </c>
      <c r="W262" s="10">
        <v>3.45</v>
      </c>
      <c r="X262" s="10">
        <v>0</v>
      </c>
      <c r="Y262" s="10">
        <v>4.77</v>
      </c>
      <c r="Z262" s="10">
        <v>0</v>
      </c>
      <c r="AA262" s="10">
        <v>0</v>
      </c>
      <c r="AB262" s="10">
        <v>0</v>
      </c>
      <c r="AC262" s="10">
        <v>2.27</v>
      </c>
      <c r="AD262" s="10">
        <f t="shared" si="79"/>
        <v>1.7212916910291882</v>
      </c>
      <c r="AE262" s="10">
        <f t="shared" si="80"/>
        <v>2.477348557863741</v>
      </c>
      <c r="AF262" s="10">
        <f t="shared" si="81"/>
        <v>0.717934602857131</v>
      </c>
      <c r="AG262" s="10">
        <f t="shared" si="82"/>
        <v>1.944718617923037</v>
      </c>
      <c r="AH262" s="10">
        <f t="shared" si="75"/>
        <v>42.64184193927987</v>
      </c>
      <c r="AI262" s="10">
        <f t="shared" si="83"/>
        <v>59.493243243243235</v>
      </c>
      <c r="AJ262" s="10">
        <f t="shared" si="84"/>
        <v>1.2593101336276213</v>
      </c>
      <c r="AK262" s="12">
        <f t="shared" si="76"/>
        <v>1.4021608630149862</v>
      </c>
      <c r="AL262" s="12">
        <f t="shared" si="77"/>
        <v>0.7131849321837134</v>
      </c>
      <c r="AM262" s="12">
        <f t="shared" si="85"/>
        <v>0.5523249291613953</v>
      </c>
      <c r="AN262" s="12">
        <f t="shared" si="78"/>
        <v>1481.5231678616344</v>
      </c>
      <c r="AO262" s="10">
        <f t="shared" si="86"/>
        <v>0.12370312270391778</v>
      </c>
      <c r="AQ262" s="10"/>
      <c r="AR262" s="11"/>
      <c r="AS262" s="11"/>
      <c r="AT262" s="10"/>
      <c r="AU262" s="10"/>
      <c r="AV262" s="10"/>
      <c r="AW262" s="10"/>
      <c r="AX262" s="10"/>
      <c r="AY262" s="10"/>
      <c r="AZ262" s="10"/>
      <c r="BA262" s="10"/>
      <c r="BB262" s="10"/>
      <c r="BC262" s="13"/>
      <c r="BD262" s="13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</row>
    <row r="263" spans="1:80" ht="12.75">
      <c r="A263" s="1">
        <v>261</v>
      </c>
      <c r="B263" s="9" t="s">
        <v>555</v>
      </c>
      <c r="C263" s="1" t="s">
        <v>556</v>
      </c>
      <c r="D263" s="10">
        <v>126</v>
      </c>
      <c r="E263" s="11">
        <v>37.62316608</v>
      </c>
      <c r="F263" s="11">
        <v>-81.7073342</v>
      </c>
      <c r="G263" s="10">
        <v>65.68</v>
      </c>
      <c r="H263" s="10">
        <v>795.88</v>
      </c>
      <c r="I263" s="10">
        <v>2394.6</v>
      </c>
      <c r="J263" s="10">
        <v>21.81</v>
      </c>
      <c r="K263" s="10">
        <v>37.81</v>
      </c>
      <c r="L263" s="10">
        <v>23.49408807834</v>
      </c>
      <c r="M263" s="10">
        <v>21.96527522157845</v>
      </c>
      <c r="N263" s="12">
        <v>140.59337219</v>
      </c>
      <c r="O263" s="10">
        <v>2331.04</v>
      </c>
      <c r="P263" s="13">
        <v>37.700378</v>
      </c>
      <c r="Q263" s="13">
        <v>-81.553146</v>
      </c>
      <c r="R263" s="10">
        <v>2.63</v>
      </c>
      <c r="S263" s="10">
        <v>51.49</v>
      </c>
      <c r="T263" s="10">
        <v>21.9</v>
      </c>
      <c r="U263" s="10">
        <v>30.07370331353</v>
      </c>
      <c r="V263" s="10">
        <v>85.94</v>
      </c>
      <c r="W263" s="10">
        <v>7.55</v>
      </c>
      <c r="X263" s="10">
        <v>1.03</v>
      </c>
      <c r="Y263" s="10">
        <v>5.47</v>
      </c>
      <c r="Z263" s="10">
        <v>0</v>
      </c>
      <c r="AA263" s="10">
        <v>0.06</v>
      </c>
      <c r="AB263" s="10">
        <v>0.03</v>
      </c>
      <c r="AC263" s="10">
        <v>2.93</v>
      </c>
      <c r="AD263" s="10">
        <f t="shared" si="79"/>
        <v>5.363051316563493</v>
      </c>
      <c r="AE263" s="10">
        <f t="shared" si="80"/>
        <v>4.3807315447047435</v>
      </c>
      <c r="AF263" s="10">
        <f t="shared" si="81"/>
        <v>0.5398898011648161</v>
      </c>
      <c r="AG263" s="10">
        <f t="shared" si="82"/>
        <v>3.438874262593224</v>
      </c>
      <c r="AH263" s="10">
        <f aca="true" t="shared" si="87" ref="AH263:AH297">G263/2*(POWER((3.141593*D263),0.5))</f>
        <v>653.376306153124</v>
      </c>
      <c r="AI263" s="10">
        <f t="shared" si="83"/>
        <v>36.45858708891595</v>
      </c>
      <c r="AJ263" s="10">
        <f t="shared" si="84"/>
        <v>1.6093410339624261</v>
      </c>
      <c r="AK263" s="12">
        <f t="shared" si="76"/>
        <v>1.1158204142063493</v>
      </c>
      <c r="AL263" s="12">
        <f t="shared" si="77"/>
        <v>0.8962015636819757</v>
      </c>
      <c r="AM263" s="12">
        <f t="shared" si="85"/>
        <v>8.067488457685275</v>
      </c>
      <c r="AN263" s="12">
        <f t="shared" si="78"/>
        <v>2671.9435638585237</v>
      </c>
      <c r="AO263" s="10">
        <f t="shared" si="86"/>
        <v>0.02759872747346139</v>
      </c>
      <c r="AQ263" s="10"/>
      <c r="AR263" s="11"/>
      <c r="AS263" s="11"/>
      <c r="AT263" s="10"/>
      <c r="AU263" s="10"/>
      <c r="AV263" s="10"/>
      <c r="AW263" s="10"/>
      <c r="AX263" s="10"/>
      <c r="AY263" s="10"/>
      <c r="AZ263" s="10"/>
      <c r="BA263" s="10"/>
      <c r="BB263" s="10"/>
      <c r="BC263" s="13"/>
      <c r="BD263" s="13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</row>
    <row r="264" spans="1:80" ht="12.75">
      <c r="A264" s="1">
        <v>262</v>
      </c>
      <c r="B264" s="9" t="s">
        <v>557</v>
      </c>
      <c r="C264" s="1" t="s">
        <v>558</v>
      </c>
      <c r="D264" s="10">
        <v>758</v>
      </c>
      <c r="E264" s="11">
        <v>37.740385</v>
      </c>
      <c r="F264" s="11">
        <v>-81.8767857</v>
      </c>
      <c r="G264" s="10">
        <v>179.44</v>
      </c>
      <c r="H264" s="10">
        <v>754.9</v>
      </c>
      <c r="I264" s="10">
        <v>2812.9</v>
      </c>
      <c r="J264" s="10">
        <v>166.94</v>
      </c>
      <c r="K264" s="10">
        <v>90.79</v>
      </c>
      <c r="L264" s="10">
        <v>46.50796080615</v>
      </c>
      <c r="M264" s="10">
        <v>14.901692230404315</v>
      </c>
      <c r="N264" s="12">
        <v>1001.106282729</v>
      </c>
      <c r="O264" s="10">
        <v>2127.62</v>
      </c>
      <c r="P264" s="13">
        <v>37.630974</v>
      </c>
      <c r="Q264" s="13">
        <v>-81.568901</v>
      </c>
      <c r="R264" s="10">
        <v>2.54</v>
      </c>
      <c r="S264" s="10">
        <v>49.47</v>
      </c>
      <c r="T264" s="10">
        <v>22.41</v>
      </c>
      <c r="U264" s="10">
        <v>30.13533382919</v>
      </c>
      <c r="V264" s="10">
        <v>85.97</v>
      </c>
      <c r="W264" s="10">
        <v>6.93</v>
      </c>
      <c r="X264" s="10">
        <v>0.81</v>
      </c>
      <c r="Y264" s="10">
        <v>5.97</v>
      </c>
      <c r="Z264" s="10">
        <v>0</v>
      </c>
      <c r="AA264" s="10">
        <v>0.34</v>
      </c>
      <c r="AB264" s="10">
        <v>0.06</v>
      </c>
      <c r="AC264" s="10">
        <v>3</v>
      </c>
      <c r="AD264" s="10">
        <f t="shared" si="79"/>
        <v>16.298285000269576</v>
      </c>
      <c r="AE264" s="10">
        <f t="shared" si="80"/>
        <v>2.8535493645730674</v>
      </c>
      <c r="AF264" s="10">
        <f t="shared" si="81"/>
        <v>0.6689378168827786</v>
      </c>
      <c r="AG264" s="10">
        <f t="shared" si="82"/>
        <v>2.240036251189858</v>
      </c>
      <c r="AH264" s="10">
        <f t="shared" si="87"/>
        <v>4378.232576254707</v>
      </c>
      <c r="AI264" s="10">
        <f t="shared" si="83"/>
        <v>15.675991975033439</v>
      </c>
      <c r="AJ264" s="10">
        <f t="shared" si="84"/>
        <v>1.9521389118396768</v>
      </c>
      <c r="AK264" s="12">
        <f t="shared" si="76"/>
        <v>1.320720689616095</v>
      </c>
      <c r="AL264" s="12">
        <f t="shared" si="77"/>
        <v>0.7571623643532671</v>
      </c>
      <c r="AM264" s="12">
        <f t="shared" si="85"/>
        <v>23.519074149819723</v>
      </c>
      <c r="AN264" s="12">
        <f t="shared" si="78"/>
        <v>3715.055227821114</v>
      </c>
      <c r="AO264" s="10">
        <f t="shared" si="86"/>
        <v>0.01973995526613368</v>
      </c>
      <c r="AQ264" s="10"/>
      <c r="AR264" s="11"/>
      <c r="AS264" s="11"/>
      <c r="AT264" s="10"/>
      <c r="AU264" s="10"/>
      <c r="AV264" s="10"/>
      <c r="AW264" s="10"/>
      <c r="AX264" s="10"/>
      <c r="AY264" s="10"/>
      <c r="AZ264" s="10"/>
      <c r="BA264" s="10"/>
      <c r="BB264" s="10"/>
      <c r="BC264" s="13"/>
      <c r="BD264" s="13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</row>
    <row r="265" spans="1:80" ht="12.75">
      <c r="A265" s="1">
        <v>263</v>
      </c>
      <c r="B265" s="9" t="s">
        <v>559</v>
      </c>
      <c r="C265" s="1" t="s">
        <v>560</v>
      </c>
      <c r="D265" s="10">
        <v>833</v>
      </c>
      <c r="E265" s="11">
        <v>37.84232616</v>
      </c>
      <c r="F265" s="11">
        <v>-81.9759574</v>
      </c>
      <c r="G265" s="10">
        <v>198.465758874</v>
      </c>
      <c r="H265" s="10">
        <v>760.1812721468</v>
      </c>
      <c r="I265" s="10">
        <v>2889.1</v>
      </c>
      <c r="J265" s="10">
        <v>160.517194747924</v>
      </c>
      <c r="K265" s="10">
        <v>103.7270563594</v>
      </c>
      <c r="L265" s="10">
        <v>61.40703798633</v>
      </c>
      <c r="M265" s="10">
        <v>9.94324182670245</v>
      </c>
      <c r="N265" s="12">
        <v>1084.110922572</v>
      </c>
      <c r="O265" s="10">
        <v>2088.25466</v>
      </c>
      <c r="P265" s="13">
        <v>37.6466293</v>
      </c>
      <c r="Q265" s="13">
        <v>-81.5993729</v>
      </c>
      <c r="R265" s="10">
        <v>2.5390267179999997</v>
      </c>
      <c r="S265" s="10">
        <v>49.5030893</v>
      </c>
      <c r="T265" s="10">
        <v>18.6310526315792</v>
      </c>
      <c r="U265" s="10">
        <v>29.23116273019</v>
      </c>
      <c r="V265" s="10">
        <v>85.22</v>
      </c>
      <c r="W265" s="10">
        <v>7.24</v>
      </c>
      <c r="X265" s="10">
        <v>1.22</v>
      </c>
      <c r="Y265" s="10">
        <v>5.94</v>
      </c>
      <c r="Z265" s="10">
        <v>0</v>
      </c>
      <c r="AA265" s="10">
        <v>0.35</v>
      </c>
      <c r="AB265" s="10">
        <v>0.1</v>
      </c>
      <c r="AC265" s="10">
        <v>3.02</v>
      </c>
      <c r="AD265" s="10">
        <f t="shared" si="79"/>
        <v>13.56522032841637</v>
      </c>
      <c r="AE265" s="10">
        <f t="shared" si="80"/>
        <v>4.526799897064317</v>
      </c>
      <c r="AF265" s="10">
        <f t="shared" si="81"/>
        <v>0.531107940850297</v>
      </c>
      <c r="AG265" s="10">
        <f t="shared" si="82"/>
        <v>3.5535379191954886</v>
      </c>
      <c r="AH265" s="10">
        <f t="shared" si="87"/>
        <v>5076.367493464308</v>
      </c>
      <c r="AI265" s="10">
        <f t="shared" si="83"/>
        <v>14.55717105253508</v>
      </c>
      <c r="AJ265" s="10">
        <f t="shared" si="84"/>
        <v>1.6891721170868228</v>
      </c>
      <c r="AK265" s="12">
        <f t="shared" si="76"/>
        <v>1.3014536885618246</v>
      </c>
      <c r="AL265" s="12">
        <f t="shared" si="77"/>
        <v>0.7683715592715812</v>
      </c>
      <c r="AM265" s="12">
        <f t="shared" si="85"/>
        <v>32.89486075876087</v>
      </c>
      <c r="AN265" s="12">
        <f t="shared" si="78"/>
        <v>3760.0298516239673</v>
      </c>
      <c r="AO265" s="10">
        <f t="shared" si="86"/>
        <v>0.013080093118608546</v>
      </c>
      <c r="AQ265" s="10"/>
      <c r="AR265" s="11"/>
      <c r="AS265" s="11"/>
      <c r="AT265" s="10"/>
      <c r="AU265" s="10"/>
      <c r="AV265" s="10"/>
      <c r="AW265" s="10"/>
      <c r="AX265" s="10"/>
      <c r="AY265" s="10"/>
      <c r="AZ265" s="10"/>
      <c r="BA265" s="10"/>
      <c r="BB265" s="10"/>
      <c r="BC265" s="13"/>
      <c r="BD265" s="13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</row>
    <row r="266" spans="1:80" ht="12.75">
      <c r="A266" s="1">
        <v>264</v>
      </c>
      <c r="B266" s="9" t="s">
        <v>561</v>
      </c>
      <c r="C266" s="1" t="s">
        <v>562</v>
      </c>
      <c r="D266" s="10">
        <v>1224</v>
      </c>
      <c r="E266" s="11">
        <v>38.22092326</v>
      </c>
      <c r="F266" s="11">
        <v>-82.2026417</v>
      </c>
      <c r="G266" s="10">
        <v>308.315671623</v>
      </c>
      <c r="H266" s="10">
        <v>743.1033763924</v>
      </c>
      <c r="I266" s="10">
        <v>2978.6</v>
      </c>
      <c r="J266" s="10">
        <v>141.905572891235</v>
      </c>
      <c r="K266" s="10">
        <v>151.326522</v>
      </c>
      <c r="L266" s="10">
        <v>92.78354571681</v>
      </c>
      <c r="M266" s="10">
        <v>6.731863161644506</v>
      </c>
      <c r="N266" s="12">
        <v>1539.278359667</v>
      </c>
      <c r="O266" s="10">
        <v>2043.96332</v>
      </c>
      <c r="P266" s="13">
        <v>37.7487526</v>
      </c>
      <c r="Q266" s="13">
        <v>-81.7531433</v>
      </c>
      <c r="R266" s="10">
        <v>2.5390267179999997</v>
      </c>
      <c r="S266" s="10">
        <v>49.17023414</v>
      </c>
      <c r="T266" s="10">
        <v>19.343982758621</v>
      </c>
      <c r="U266" s="10">
        <v>25.81159916094</v>
      </c>
      <c r="V266" s="10">
        <v>85.43</v>
      </c>
      <c r="W266" s="10">
        <v>6.86</v>
      </c>
      <c r="X266" s="10">
        <v>0.98</v>
      </c>
      <c r="Y266" s="10">
        <v>6.18</v>
      </c>
      <c r="Z266" s="10">
        <v>0</v>
      </c>
      <c r="AA266" s="10">
        <v>0.33</v>
      </c>
      <c r="AB266" s="10">
        <v>0.29</v>
      </c>
      <c r="AC266" s="10">
        <v>3.12</v>
      </c>
      <c r="AD266" s="10">
        <f t="shared" si="79"/>
        <v>13.191994232855047</v>
      </c>
      <c r="AE266" s="10">
        <f t="shared" si="80"/>
        <v>7.033322186097525</v>
      </c>
      <c r="AF266" s="10">
        <f t="shared" si="81"/>
        <v>0.4260869051902229</v>
      </c>
      <c r="AG266" s="10">
        <f t="shared" si="82"/>
        <v>5.521157916086557</v>
      </c>
      <c r="AH266" s="10">
        <f t="shared" si="87"/>
        <v>9559.414075702818</v>
      </c>
      <c r="AI266" s="10">
        <f t="shared" si="83"/>
        <v>9.660877711212002</v>
      </c>
      <c r="AJ266" s="10">
        <f t="shared" si="84"/>
        <v>1.6309629129918402</v>
      </c>
      <c r="AK266" s="12">
        <f t="shared" si="76"/>
        <v>1.2575803592050654</v>
      </c>
      <c r="AL266" s="12">
        <f t="shared" si="77"/>
        <v>0.7951778132350241</v>
      </c>
      <c r="AM266" s="12">
        <f t="shared" si="85"/>
        <v>58.32401471580411</v>
      </c>
      <c r="AN266" s="12">
        <f t="shared" si="78"/>
        <v>3745.8288579282075</v>
      </c>
      <c r="AO266" s="10">
        <f t="shared" si="86"/>
        <v>0.009059120676218953</v>
      </c>
      <c r="AQ266" s="10"/>
      <c r="AR266" s="11"/>
      <c r="AS266" s="11"/>
      <c r="AT266" s="10"/>
      <c r="AU266" s="10"/>
      <c r="AV266" s="10"/>
      <c r="AW266" s="10"/>
      <c r="AX266" s="10"/>
      <c r="AY266" s="10"/>
      <c r="AZ266" s="10"/>
      <c r="BA266" s="10"/>
      <c r="BB266" s="10"/>
      <c r="BC266" s="13"/>
      <c r="BD266" s="13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</row>
    <row r="267" spans="1:80" ht="12.75">
      <c r="A267" s="1">
        <v>265</v>
      </c>
      <c r="B267" s="9" t="s">
        <v>563</v>
      </c>
      <c r="C267" s="1" t="s">
        <v>564</v>
      </c>
      <c r="D267" s="10">
        <v>256</v>
      </c>
      <c r="E267" s="11">
        <v>38.38842215</v>
      </c>
      <c r="F267" s="11">
        <v>-82.1131956</v>
      </c>
      <c r="G267" s="10">
        <v>109.389285999</v>
      </c>
      <c r="H267" s="10">
        <v>523.6535495963</v>
      </c>
      <c r="I267" s="10">
        <v>1128.6</v>
      </c>
      <c r="J267" s="10">
        <v>103.086630821228</v>
      </c>
      <c r="K267" s="10">
        <v>52.36058404275</v>
      </c>
      <c r="L267" s="10">
        <v>31</v>
      </c>
      <c r="M267" s="10">
        <v>4.258816731027662</v>
      </c>
      <c r="N267" s="12">
        <v>323.8949996609</v>
      </c>
      <c r="O267" s="10">
        <v>1132.00525478</v>
      </c>
      <c r="P267" s="13">
        <v>38.2419395</v>
      </c>
      <c r="Q267" s="13">
        <v>-82.0231171</v>
      </c>
      <c r="R267" s="10">
        <v>2.6129047620000003</v>
      </c>
      <c r="S267" s="10">
        <v>47.02902189</v>
      </c>
      <c r="T267" s="10">
        <v>24.0034307684</v>
      </c>
      <c r="U267" s="10">
        <v>20.87165977406</v>
      </c>
      <c r="V267" s="10">
        <v>82.46</v>
      </c>
      <c r="W267" s="10">
        <v>8.91</v>
      </c>
      <c r="X267" s="10">
        <v>1.22</v>
      </c>
      <c r="Y267" s="10">
        <v>6.42</v>
      </c>
      <c r="Z267" s="10">
        <v>0.01</v>
      </c>
      <c r="AA267" s="10">
        <v>0.16</v>
      </c>
      <c r="AB267" s="10">
        <v>0.89</v>
      </c>
      <c r="AC267" s="10">
        <v>2.98</v>
      </c>
      <c r="AD267" s="10">
        <f t="shared" si="79"/>
        <v>8.258064516129032</v>
      </c>
      <c r="AE267" s="10">
        <f t="shared" si="80"/>
        <v>3.75390625</v>
      </c>
      <c r="AF267" s="10">
        <f t="shared" si="81"/>
        <v>0.5832258064516128</v>
      </c>
      <c r="AG267" s="10">
        <f t="shared" si="82"/>
        <v>2.94681640625</v>
      </c>
      <c r="AH267" s="10">
        <f t="shared" si="87"/>
        <v>1551.0997752504757</v>
      </c>
      <c r="AI267" s="10">
        <f t="shared" si="83"/>
        <v>10.317280981341419</v>
      </c>
      <c r="AJ267" s="10">
        <f t="shared" si="84"/>
        <v>1.6890510981532258</v>
      </c>
      <c r="AK267" s="12">
        <f t="shared" si="76"/>
        <v>1.2652148424253906</v>
      </c>
      <c r="AL267" s="12">
        <f t="shared" si="77"/>
        <v>0.7903795991541016</v>
      </c>
      <c r="AM267" s="12">
        <f t="shared" si="85"/>
        <v>25.372309846338418</v>
      </c>
      <c r="AN267" s="12">
        <f t="shared" si="78"/>
        <v>1427.9214711612958</v>
      </c>
      <c r="AO267" s="10">
        <f t="shared" si="86"/>
        <v>0.008132890026833409</v>
      </c>
      <c r="AQ267" s="10"/>
      <c r="AR267" s="11"/>
      <c r="AS267" s="11"/>
      <c r="AT267" s="10"/>
      <c r="AU267" s="10"/>
      <c r="AV267" s="10"/>
      <c r="AW267" s="10"/>
      <c r="AX267" s="10"/>
      <c r="AY267" s="10"/>
      <c r="AZ267" s="10"/>
      <c r="BA267" s="10"/>
      <c r="BB267" s="10"/>
      <c r="BC267" s="13"/>
      <c r="BD267" s="13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</row>
    <row r="268" spans="1:80" ht="12.75">
      <c r="A268" s="1">
        <v>266</v>
      </c>
      <c r="B268" s="9" t="s">
        <v>565</v>
      </c>
      <c r="C268" s="1" t="s">
        <v>566</v>
      </c>
      <c r="D268" s="10">
        <v>0.73</v>
      </c>
      <c r="E268" s="11">
        <v>38.41758208</v>
      </c>
      <c r="F268" s="11">
        <v>-82.5098787</v>
      </c>
      <c r="G268" s="10">
        <v>4.31</v>
      </c>
      <c r="H268" s="10">
        <v>370.61</v>
      </c>
      <c r="I268" s="10">
        <v>414.8</v>
      </c>
      <c r="J268" s="10">
        <v>163.68</v>
      </c>
      <c r="K268" s="10">
        <v>1.54</v>
      </c>
      <c r="L268" s="10">
        <v>1.578385075836</v>
      </c>
      <c r="M268" s="10">
        <v>106.90312715200604</v>
      </c>
      <c r="N268" s="12">
        <v>1.468147563261</v>
      </c>
      <c r="O268" s="10">
        <v>746.95</v>
      </c>
      <c r="P268" s="13">
        <v>38.422367</v>
      </c>
      <c r="Q268" s="13">
        <v>-82.523583</v>
      </c>
      <c r="R268" s="10">
        <v>2.66</v>
      </c>
      <c r="S268" s="10">
        <v>43.82</v>
      </c>
      <c r="T268" s="10">
        <v>23.15</v>
      </c>
      <c r="U268" s="10">
        <v>18.01692433701</v>
      </c>
      <c r="V268" s="10">
        <v>73.48</v>
      </c>
      <c r="W268" s="10">
        <v>11.96</v>
      </c>
      <c r="X268" s="10">
        <v>0.19</v>
      </c>
      <c r="Y268" s="10">
        <v>8.6</v>
      </c>
      <c r="Z268" s="10">
        <v>0</v>
      </c>
      <c r="AA268" s="10">
        <v>0</v>
      </c>
      <c r="AB268" s="10">
        <v>0.19</v>
      </c>
      <c r="AC268" s="10">
        <v>4.18</v>
      </c>
      <c r="AD268" s="10">
        <f t="shared" si="79"/>
        <v>0.46249803750415697</v>
      </c>
      <c r="AE268" s="10">
        <f t="shared" si="80"/>
        <v>3.412738969344953</v>
      </c>
      <c r="AF268" s="10">
        <f t="shared" si="81"/>
        <v>0.6116837000055347</v>
      </c>
      <c r="AG268" s="10">
        <f t="shared" si="82"/>
        <v>2.679000090935788</v>
      </c>
      <c r="AH268" s="10">
        <f t="shared" si="87"/>
        <v>3.2635003593124132</v>
      </c>
      <c r="AI268" s="10">
        <f t="shared" si="83"/>
        <v>96.24129930394433</v>
      </c>
      <c r="AJ268" s="10">
        <f t="shared" si="84"/>
        <v>0.9756807914471257</v>
      </c>
      <c r="AK268" s="12">
        <f t="shared" si="76"/>
        <v>2.011161045563014</v>
      </c>
      <c r="AL268" s="12">
        <f t="shared" si="77"/>
        <v>0.49722522331375774</v>
      </c>
      <c r="AM268" s="12">
        <f t="shared" si="85"/>
        <v>0.14894485847137573</v>
      </c>
      <c r="AN268" s="12">
        <f t="shared" si="78"/>
        <v>834.2296016995382</v>
      </c>
      <c r="AO268" s="10">
        <f t="shared" si="86"/>
        <v>0.28845181498612027</v>
      </c>
      <c r="AQ268" s="10"/>
      <c r="AR268" s="11"/>
      <c r="AS268" s="11"/>
      <c r="AT268" s="10"/>
      <c r="AU268" s="10"/>
      <c r="AV268" s="10"/>
      <c r="AW268" s="10"/>
      <c r="AX268" s="10"/>
      <c r="AY268" s="10"/>
      <c r="AZ268" s="10"/>
      <c r="BA268" s="10"/>
      <c r="BB268" s="10"/>
      <c r="BC268" s="13"/>
      <c r="BD268" s="13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</row>
    <row r="269" spans="1:80" ht="12.75">
      <c r="A269" s="1">
        <v>267</v>
      </c>
      <c r="B269" s="9" t="s">
        <v>567</v>
      </c>
      <c r="C269" s="1" t="s">
        <v>568</v>
      </c>
      <c r="D269" s="10">
        <v>4.02</v>
      </c>
      <c r="E269" s="11">
        <v>38.36258445</v>
      </c>
      <c r="F269" s="11">
        <v>-82.3934849</v>
      </c>
      <c r="G269" s="10">
        <v>13.5</v>
      </c>
      <c r="H269" s="10">
        <v>465.53</v>
      </c>
      <c r="I269" s="10">
        <v>449.6</v>
      </c>
      <c r="J269" s="10">
        <v>164.92</v>
      </c>
      <c r="K269" s="10">
        <v>3.43</v>
      </c>
      <c r="L269" s="10">
        <v>2.693106058227</v>
      </c>
      <c r="M269" s="10">
        <v>54.058953453441525</v>
      </c>
      <c r="N269" s="12">
        <v>2.09577441722</v>
      </c>
      <c r="O269" s="10">
        <v>836.96</v>
      </c>
      <c r="P269" s="13">
        <v>38.357643</v>
      </c>
      <c r="Q269" s="13">
        <v>-82.381798</v>
      </c>
      <c r="R269" s="10">
        <v>2.63</v>
      </c>
      <c r="S269" s="10">
        <v>44.91</v>
      </c>
      <c r="T269" s="10">
        <v>23.41</v>
      </c>
      <c r="U269" s="10">
        <v>18.03459229799</v>
      </c>
      <c r="V269" s="10">
        <v>82.4</v>
      </c>
      <c r="W269" s="10">
        <v>11.63</v>
      </c>
      <c r="X269" s="10">
        <v>0</v>
      </c>
      <c r="Y269" s="10">
        <v>5.79</v>
      </c>
      <c r="Z269" s="10">
        <v>0.12</v>
      </c>
      <c r="AA269" s="10">
        <v>0</v>
      </c>
      <c r="AB269" s="10">
        <v>0.13</v>
      </c>
      <c r="AC269" s="10">
        <v>3</v>
      </c>
      <c r="AD269" s="10">
        <f t="shared" si="79"/>
        <v>1.492700217921071</v>
      </c>
      <c r="AE269" s="10">
        <f t="shared" si="80"/>
        <v>1.8041841395171567</v>
      </c>
      <c r="AF269" s="10">
        <f t="shared" si="81"/>
        <v>0.8412750579131841</v>
      </c>
      <c r="AG269" s="10">
        <f t="shared" si="82"/>
        <v>1.4162845495209682</v>
      </c>
      <c r="AH269" s="10">
        <f t="shared" si="87"/>
        <v>23.987874038172908</v>
      </c>
      <c r="AI269" s="10">
        <f t="shared" si="83"/>
        <v>33.303703703703704</v>
      </c>
      <c r="AJ269" s="10">
        <f t="shared" si="84"/>
        <v>1.2736223252411132</v>
      </c>
      <c r="AK269" s="12">
        <f t="shared" si="76"/>
        <v>0.5213369197064677</v>
      </c>
      <c r="AL269" s="12">
        <f t="shared" si="77"/>
        <v>1.9181453724072288</v>
      </c>
      <c r="AM269" s="12">
        <f t="shared" si="85"/>
        <v>0.4665092969865584</v>
      </c>
      <c r="AN269" s="12">
        <f t="shared" si="78"/>
        <v>234.39307910002788</v>
      </c>
      <c r="AO269" s="10">
        <f t="shared" si="86"/>
        <v>0.1161234581089114</v>
      </c>
      <c r="AQ269" s="10"/>
      <c r="AR269" s="11"/>
      <c r="AS269" s="11"/>
      <c r="AT269" s="10"/>
      <c r="AU269" s="10"/>
      <c r="AV269" s="10"/>
      <c r="AW269" s="10"/>
      <c r="AX269" s="10"/>
      <c r="AY269" s="10"/>
      <c r="AZ269" s="10"/>
      <c r="BA269" s="10"/>
      <c r="BB269" s="10"/>
      <c r="BC269" s="13"/>
      <c r="BD269" s="13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</row>
    <row r="270" spans="1:80" ht="12.75">
      <c r="A270" s="1">
        <v>268</v>
      </c>
      <c r="B270" s="9" t="s">
        <v>569</v>
      </c>
      <c r="C270" s="1" t="s">
        <v>570</v>
      </c>
      <c r="D270" s="10">
        <v>38.5</v>
      </c>
      <c r="E270" s="11">
        <v>38.01731624</v>
      </c>
      <c r="F270" s="11">
        <v>-82.29597689</v>
      </c>
      <c r="G270" s="10">
        <v>47.83</v>
      </c>
      <c r="H270" s="10">
        <v>699.68</v>
      </c>
      <c r="I270" s="10">
        <v>1030.9</v>
      </c>
      <c r="J270" s="10">
        <v>140.72</v>
      </c>
      <c r="K270" s="10">
        <v>20.03</v>
      </c>
      <c r="L270" s="10">
        <v>14.91824185055</v>
      </c>
      <c r="M270" s="10">
        <v>15.888653058498068</v>
      </c>
      <c r="N270" s="12">
        <v>44.80156193532</v>
      </c>
      <c r="O270" s="10">
        <v>1230.34</v>
      </c>
      <c r="P270" s="13">
        <v>37.953064</v>
      </c>
      <c r="Q270" s="13">
        <v>-82.242584</v>
      </c>
      <c r="R270" s="10">
        <v>2.64</v>
      </c>
      <c r="S270" s="10">
        <v>48.6</v>
      </c>
      <c r="T270" s="10">
        <v>23.88</v>
      </c>
      <c r="U270" s="10">
        <v>18.03270104926</v>
      </c>
      <c r="V270" s="10">
        <v>83.62</v>
      </c>
      <c r="W270" s="10">
        <v>10.74</v>
      </c>
      <c r="X270" s="10">
        <v>1.42</v>
      </c>
      <c r="Y270" s="10">
        <v>3.96</v>
      </c>
      <c r="Z270" s="10">
        <v>0</v>
      </c>
      <c r="AA270" s="10">
        <v>0.01</v>
      </c>
      <c r="AB270" s="10">
        <v>0.3</v>
      </c>
      <c r="AC270" s="10">
        <v>2.37</v>
      </c>
      <c r="AD270" s="10">
        <f t="shared" si="79"/>
        <v>2.5807330639689687</v>
      </c>
      <c r="AE270" s="10">
        <f t="shared" si="80"/>
        <v>5.780621815883156</v>
      </c>
      <c r="AF270" s="10">
        <f t="shared" si="81"/>
        <v>0.4699927565342653</v>
      </c>
      <c r="AG270" s="10">
        <f t="shared" si="82"/>
        <v>4.5377881254682775</v>
      </c>
      <c r="AH270" s="10">
        <f t="shared" si="87"/>
        <v>263.0120887201249</v>
      </c>
      <c r="AI270" s="10">
        <f t="shared" si="83"/>
        <v>21.55341835667991</v>
      </c>
      <c r="AJ270" s="10">
        <f t="shared" si="84"/>
        <v>1.3426515135402193</v>
      </c>
      <c r="AK270" s="12">
        <f t="shared" si="76"/>
        <v>1.163676933384935</v>
      </c>
      <c r="AL270" s="12">
        <f t="shared" si="77"/>
        <v>0.8593450392551589</v>
      </c>
      <c r="AM270" s="12">
        <f t="shared" si="85"/>
        <v>5.025015530097514</v>
      </c>
      <c r="AN270" s="12">
        <f t="shared" si="78"/>
        <v>1199.6345506265297</v>
      </c>
      <c r="AO270" s="10">
        <f t="shared" si="86"/>
        <v>0.022708456806680297</v>
      </c>
      <c r="AQ270" s="10"/>
      <c r="AR270" s="11"/>
      <c r="AS270" s="11"/>
      <c r="AT270" s="10"/>
      <c r="AU270" s="10"/>
      <c r="AV270" s="10"/>
      <c r="AW270" s="10"/>
      <c r="AX270" s="10"/>
      <c r="AY270" s="10"/>
      <c r="AZ270" s="10"/>
      <c r="BA270" s="10"/>
      <c r="BB270" s="10"/>
      <c r="BC270" s="13"/>
      <c r="BD270" s="13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</row>
    <row r="271" spans="1:80" ht="12.75">
      <c r="A271" s="1">
        <v>269</v>
      </c>
      <c r="B271" s="9" t="s">
        <v>571</v>
      </c>
      <c r="C271" s="1" t="s">
        <v>572</v>
      </c>
      <c r="D271" s="10">
        <v>139</v>
      </c>
      <c r="E271" s="11">
        <v>38.15425535</v>
      </c>
      <c r="F271" s="11">
        <v>-82.3845936</v>
      </c>
      <c r="G271" s="10">
        <v>81.54</v>
      </c>
      <c r="H271" s="10">
        <v>599.85</v>
      </c>
      <c r="I271" s="10">
        <v>1140</v>
      </c>
      <c r="J271" s="10">
        <v>123.79</v>
      </c>
      <c r="K271" s="10">
        <v>37.9</v>
      </c>
      <c r="L271" s="10">
        <v>25.45258280438</v>
      </c>
      <c r="M271" s="10">
        <v>9.885734863799206</v>
      </c>
      <c r="N271" s="12">
        <v>153.8052443025</v>
      </c>
      <c r="O271" s="10">
        <v>1174.56</v>
      </c>
      <c r="P271" s="13">
        <v>38.035709</v>
      </c>
      <c r="Q271" s="13">
        <v>-82.287094</v>
      </c>
      <c r="R271" s="10">
        <v>2.64</v>
      </c>
      <c r="S271" s="10">
        <v>48.01</v>
      </c>
      <c r="T271" s="10">
        <v>23.42</v>
      </c>
      <c r="U271" s="10">
        <v>18.03358132276</v>
      </c>
      <c r="V271" s="10">
        <v>84.72</v>
      </c>
      <c r="W271" s="10">
        <v>7.73</v>
      </c>
      <c r="X271" s="10">
        <v>1.38</v>
      </c>
      <c r="Y271" s="10">
        <v>4.72</v>
      </c>
      <c r="Z271" s="10">
        <v>0.04</v>
      </c>
      <c r="AA271" s="10">
        <v>1.21</v>
      </c>
      <c r="AB271" s="10">
        <v>0.25</v>
      </c>
      <c r="AC271" s="10">
        <v>2.42</v>
      </c>
      <c r="AD271" s="10">
        <f t="shared" si="79"/>
        <v>5.461135361715835</v>
      </c>
      <c r="AE271" s="10">
        <f t="shared" si="80"/>
        <v>4.660676053336838</v>
      </c>
      <c r="AF271" s="10">
        <f t="shared" si="81"/>
        <v>0.523424424973905</v>
      </c>
      <c r="AG271" s="10">
        <f t="shared" si="82"/>
        <v>3.6586307018694177</v>
      </c>
      <c r="AH271" s="10">
        <f t="shared" si="87"/>
        <v>851.9675859569239</v>
      </c>
      <c r="AI271" s="10">
        <f t="shared" si="83"/>
        <v>13.980868285504046</v>
      </c>
      <c r="AJ271" s="10">
        <f t="shared" si="84"/>
        <v>1.489043382798778</v>
      </c>
      <c r="AK271" s="12">
        <f t="shared" si="76"/>
        <v>1.106512548938849</v>
      </c>
      <c r="AL271" s="12">
        <f t="shared" si="77"/>
        <v>0.9037403154252566</v>
      </c>
      <c r="AM271" s="12">
        <f t="shared" si="85"/>
        <v>12.05409835435567</v>
      </c>
      <c r="AN271" s="12">
        <f t="shared" si="78"/>
        <v>1261.424305790288</v>
      </c>
      <c r="AO271" s="10">
        <f t="shared" si="86"/>
        <v>0.01648034485921348</v>
      </c>
      <c r="AQ271" s="10"/>
      <c r="AR271" s="11"/>
      <c r="AS271" s="11"/>
      <c r="AT271" s="15"/>
      <c r="AU271" s="15"/>
      <c r="AV271" s="15"/>
      <c r="AW271" s="15"/>
      <c r="AX271" s="10"/>
      <c r="AY271" s="10"/>
      <c r="AZ271" s="10"/>
      <c r="BA271" s="10"/>
      <c r="BB271" s="10"/>
      <c r="BC271" s="13"/>
      <c r="BD271" s="13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</row>
    <row r="272" spans="1:80" ht="12.75">
      <c r="A272" s="1">
        <v>270</v>
      </c>
      <c r="B272" s="9" t="s">
        <v>573</v>
      </c>
      <c r="C272" s="1" t="s">
        <v>574</v>
      </c>
      <c r="D272" s="10">
        <v>291</v>
      </c>
      <c r="E272" s="11">
        <v>38.2181414</v>
      </c>
      <c r="F272" s="11">
        <v>-82.448486</v>
      </c>
      <c r="G272" s="10">
        <v>118.95</v>
      </c>
      <c r="H272" s="10">
        <v>602.96</v>
      </c>
      <c r="I272" s="10">
        <v>1220.3</v>
      </c>
      <c r="J272" s="10">
        <v>124</v>
      </c>
      <c r="K272" s="10">
        <v>52.69</v>
      </c>
      <c r="L272" s="10">
        <v>35.20324095007</v>
      </c>
      <c r="M272" s="10">
        <v>8.063304873690246</v>
      </c>
      <c r="N272" s="12">
        <v>352.705166858</v>
      </c>
      <c r="O272" s="10">
        <v>1187.66</v>
      </c>
      <c r="P272" s="13">
        <v>38.045918</v>
      </c>
      <c r="Q272" s="13">
        <v>-82.334656</v>
      </c>
      <c r="R272" s="10">
        <v>2.64</v>
      </c>
      <c r="S272" s="10">
        <v>47.87</v>
      </c>
      <c r="T272" s="10">
        <v>23.37</v>
      </c>
      <c r="U272" s="10">
        <v>18.03465712352</v>
      </c>
      <c r="V272" s="10">
        <v>83.78</v>
      </c>
      <c r="W272" s="10">
        <v>8.75</v>
      </c>
      <c r="X272" s="10">
        <v>0.96</v>
      </c>
      <c r="Y272" s="10">
        <v>5.63</v>
      </c>
      <c r="Z272" s="10">
        <v>0.05</v>
      </c>
      <c r="AA272" s="10">
        <v>0.61</v>
      </c>
      <c r="AB272" s="10">
        <v>0.27</v>
      </c>
      <c r="AC272" s="10">
        <v>2.78</v>
      </c>
      <c r="AD272" s="10">
        <f t="shared" si="79"/>
        <v>8.266284357532182</v>
      </c>
      <c r="AE272" s="10">
        <f t="shared" si="80"/>
        <v>4.258653516799606</v>
      </c>
      <c r="AF272" s="10">
        <f t="shared" si="81"/>
        <v>0.5475733331136322</v>
      </c>
      <c r="AG272" s="10">
        <f t="shared" si="82"/>
        <v>3.3430430106876905</v>
      </c>
      <c r="AH272" s="10">
        <f t="shared" si="87"/>
        <v>1798.2741669968045</v>
      </c>
      <c r="AI272" s="10">
        <f t="shared" si="83"/>
        <v>10.258932324506095</v>
      </c>
      <c r="AJ272" s="10">
        <f t="shared" si="84"/>
        <v>1.4967371917469783</v>
      </c>
      <c r="AK272" s="12">
        <f t="shared" si="76"/>
        <v>1.2120452469347078</v>
      </c>
      <c r="AL272" s="12">
        <f t="shared" si="77"/>
        <v>0.8250517070456111</v>
      </c>
      <c r="AM272" s="12">
        <f t="shared" si="85"/>
        <v>18.555457135731558</v>
      </c>
      <c r="AN272" s="12">
        <f t="shared" si="78"/>
        <v>1479.0588148344239</v>
      </c>
      <c r="AO272" s="10">
        <f t="shared" si="86"/>
        <v>0.013372868637538553</v>
      </c>
      <c r="AQ272" s="10"/>
      <c r="AR272" s="11"/>
      <c r="AS272" s="11"/>
      <c r="AT272" s="10"/>
      <c r="AU272" s="10"/>
      <c r="AV272" s="10"/>
      <c r="AW272" s="10"/>
      <c r="AX272" s="10"/>
      <c r="AY272" s="10"/>
      <c r="AZ272" s="10"/>
      <c r="BA272" s="10"/>
      <c r="BB272" s="10"/>
      <c r="BC272" s="13"/>
      <c r="BD272" s="13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</row>
    <row r="273" spans="1:80" ht="12.75">
      <c r="A273" s="1">
        <v>271</v>
      </c>
      <c r="B273" s="9" t="s">
        <v>575</v>
      </c>
      <c r="C273" s="1" t="s">
        <v>576</v>
      </c>
      <c r="D273" s="10">
        <v>300</v>
      </c>
      <c r="E273" s="11">
        <v>38.24897409</v>
      </c>
      <c r="F273" s="11">
        <v>-82.4343191</v>
      </c>
      <c r="G273" s="10">
        <v>123.99</v>
      </c>
      <c r="H273" s="10">
        <v>598.33</v>
      </c>
      <c r="I273" s="10">
        <v>1243.1</v>
      </c>
      <c r="J273" s="10">
        <v>122.26</v>
      </c>
      <c r="K273" s="10">
        <v>57.44</v>
      </c>
      <c r="L273" s="10">
        <v>37.3904957362</v>
      </c>
      <c r="M273" s="10">
        <v>7.835479862202806</v>
      </c>
      <c r="N273" s="12">
        <v>365.7175891499</v>
      </c>
      <c r="O273" s="10">
        <v>1176.18</v>
      </c>
      <c r="P273" s="13">
        <v>38.052509</v>
      </c>
      <c r="Q273" s="13">
        <v>-82.337585</v>
      </c>
      <c r="R273" s="10">
        <v>2.64</v>
      </c>
      <c r="S273" s="10">
        <v>47.84</v>
      </c>
      <c r="T273" s="10">
        <v>23.36</v>
      </c>
      <c r="U273" s="10">
        <v>18.03486299692</v>
      </c>
      <c r="V273" s="10">
        <v>83.53</v>
      </c>
      <c r="W273" s="10">
        <v>8.83</v>
      </c>
      <c r="X273" s="10">
        <v>0.93</v>
      </c>
      <c r="Y273" s="10">
        <v>5.84</v>
      </c>
      <c r="Z273" s="10">
        <v>0.05</v>
      </c>
      <c r="AA273" s="10">
        <v>0.6</v>
      </c>
      <c r="AB273" s="10">
        <v>0.28</v>
      </c>
      <c r="AC273" s="10">
        <v>2.87</v>
      </c>
      <c r="AD273" s="10">
        <f t="shared" si="79"/>
        <v>8.023429325906259</v>
      </c>
      <c r="AE273" s="10">
        <f t="shared" si="80"/>
        <v>4.660163904662634</v>
      </c>
      <c r="AF273" s="10">
        <f t="shared" si="81"/>
        <v>0.5234531861683585</v>
      </c>
      <c r="AG273" s="10">
        <f t="shared" si="82"/>
        <v>3.658228665160168</v>
      </c>
      <c r="AH273" s="10">
        <f t="shared" si="87"/>
        <v>1903.234282705087</v>
      </c>
      <c r="AI273" s="10">
        <f t="shared" si="83"/>
        <v>10.025808532946206</v>
      </c>
      <c r="AJ273" s="10">
        <f t="shared" si="84"/>
        <v>1.5362192682668514</v>
      </c>
      <c r="AK273" s="12">
        <f t="shared" si="76"/>
        <v>1.2190586304996667</v>
      </c>
      <c r="AL273" s="12">
        <f t="shared" si="77"/>
        <v>0.8203050903221291</v>
      </c>
      <c r="AM273" s="12">
        <f t="shared" si="85"/>
        <v>20.52020200981339</v>
      </c>
      <c r="AN273" s="12">
        <f t="shared" si="78"/>
        <v>1515.4117835741356</v>
      </c>
      <c r="AO273" s="10">
        <f t="shared" si="86"/>
        <v>0.01309558247489313</v>
      </c>
      <c r="AQ273" s="10"/>
      <c r="AR273" s="11"/>
      <c r="AS273" s="11"/>
      <c r="AT273" s="10"/>
      <c r="AU273" s="10"/>
      <c r="AV273" s="10"/>
      <c r="AW273" s="10"/>
      <c r="AX273" s="10"/>
      <c r="AY273" s="10"/>
      <c r="AZ273" s="10"/>
      <c r="BA273" s="10"/>
      <c r="BB273" s="10"/>
      <c r="BC273" s="13"/>
      <c r="BD273" s="13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</row>
    <row r="274" spans="1:80" ht="12.75">
      <c r="A274" s="1">
        <v>272</v>
      </c>
      <c r="B274" s="9" t="s">
        <v>577</v>
      </c>
      <c r="C274" s="1" t="s">
        <v>578</v>
      </c>
      <c r="D274" s="10">
        <v>20</v>
      </c>
      <c r="E274" s="11">
        <v>37.21927744</v>
      </c>
      <c r="F274" s="11">
        <v>-82.1025</v>
      </c>
      <c r="G274" s="10">
        <v>24.99</v>
      </c>
      <c r="H274" s="10">
        <v>862.44</v>
      </c>
      <c r="I274" s="10">
        <v>1397.1</v>
      </c>
      <c r="J274" s="10">
        <v>137.37</v>
      </c>
      <c r="K274" s="10">
        <v>6.62</v>
      </c>
      <c r="L274" s="10">
        <v>5.140282201378</v>
      </c>
      <c r="M274" s="10">
        <v>102.41859194578662</v>
      </c>
      <c r="N274" s="12">
        <v>32.68837562635</v>
      </c>
      <c r="O274" s="10">
        <v>1852.12</v>
      </c>
      <c r="P274" s="13">
        <v>37.190353</v>
      </c>
      <c r="Q274" s="13">
        <v>-82.100601</v>
      </c>
      <c r="R274" s="10">
        <v>2.6</v>
      </c>
      <c r="S274" s="10">
        <v>48.8</v>
      </c>
      <c r="T274" s="10">
        <v>22.96</v>
      </c>
      <c r="U274" s="10">
        <v>18.2910232869</v>
      </c>
      <c r="V274" s="10">
        <v>83.43</v>
      </c>
      <c r="W274" s="10">
        <v>9.2</v>
      </c>
      <c r="X274" s="10">
        <v>0.88</v>
      </c>
      <c r="Y274" s="10">
        <v>6.52</v>
      </c>
      <c r="Z274" s="10">
        <v>0</v>
      </c>
      <c r="AA274" s="10">
        <v>0</v>
      </c>
      <c r="AB274" s="10">
        <v>0</v>
      </c>
      <c r="AC274" s="10">
        <v>3.2</v>
      </c>
      <c r="AD274" s="10">
        <f t="shared" si="79"/>
        <v>3.8908369650674874</v>
      </c>
      <c r="AE274" s="10">
        <f t="shared" si="80"/>
        <v>1.3211250554901728</v>
      </c>
      <c r="AF274" s="10">
        <f t="shared" si="81"/>
        <v>0.9831198815883658</v>
      </c>
      <c r="AG274" s="10">
        <f t="shared" si="82"/>
        <v>1.0370831685597857</v>
      </c>
      <c r="AH274" s="10">
        <f t="shared" si="87"/>
        <v>99.04355462773182</v>
      </c>
      <c r="AI274" s="10">
        <f t="shared" si="83"/>
        <v>55.906362545018006</v>
      </c>
      <c r="AJ274" s="10">
        <f t="shared" si="84"/>
        <v>1.2878670354373385</v>
      </c>
      <c r="AK274" s="12">
        <f t="shared" si="76"/>
        <v>1.6344187813175002</v>
      </c>
      <c r="AL274" s="12">
        <f t="shared" si="77"/>
        <v>0.6118382947079836</v>
      </c>
      <c r="AM274" s="12">
        <f t="shared" si="85"/>
        <v>0.6541368104583554</v>
      </c>
      <c r="AN274" s="12">
        <f t="shared" si="78"/>
        <v>2283.446479378679</v>
      </c>
      <c r="AO274" s="10">
        <f t="shared" si="86"/>
        <v>0.11875445473979246</v>
      </c>
      <c r="AQ274" s="10"/>
      <c r="AR274" s="11"/>
      <c r="AS274" s="11"/>
      <c r="AT274" s="10"/>
      <c r="AU274" s="10"/>
      <c r="AV274" s="10"/>
      <c r="AW274" s="10"/>
      <c r="AX274" s="10"/>
      <c r="AY274" s="10"/>
      <c r="AZ274" s="10"/>
      <c r="BA274" s="10"/>
      <c r="BB274" s="10"/>
      <c r="BC274" s="13"/>
      <c r="BD274" s="13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</row>
    <row r="275" spans="1:80" ht="12.75">
      <c r="A275" s="1">
        <v>273</v>
      </c>
      <c r="B275" s="9" t="s">
        <v>579</v>
      </c>
      <c r="C275" s="1" t="s">
        <v>580</v>
      </c>
      <c r="D275" s="10">
        <v>239</v>
      </c>
      <c r="E275" s="11">
        <v>37.2978881</v>
      </c>
      <c r="F275" s="11">
        <v>-82.125833333</v>
      </c>
      <c r="G275" s="10">
        <v>89.780619186</v>
      </c>
      <c r="H275" s="10">
        <v>761.3438779812</v>
      </c>
      <c r="I275" s="10">
        <v>2093.1</v>
      </c>
      <c r="J275" s="10">
        <v>2.08380180876702</v>
      </c>
      <c r="K275" s="10">
        <v>38.36311166711</v>
      </c>
      <c r="L275" s="10">
        <v>24.52824806946</v>
      </c>
      <c r="M275" s="10">
        <v>23.571730733002177</v>
      </c>
      <c r="N275" s="12">
        <v>317.8302917734</v>
      </c>
      <c r="O275" s="10">
        <v>2048.894864765</v>
      </c>
      <c r="P275" s="13">
        <v>37.2320709</v>
      </c>
      <c r="Q275" s="13">
        <v>-81.964035</v>
      </c>
      <c r="R275" s="10">
        <v>2.5914</v>
      </c>
      <c r="S275" s="10">
        <v>48.46705982</v>
      </c>
      <c r="T275" s="10">
        <v>22.243152941600002</v>
      </c>
      <c r="U275" s="10">
        <v>24.75630192068</v>
      </c>
      <c r="V275" s="10">
        <v>84.48</v>
      </c>
      <c r="W275" s="10">
        <v>7.26</v>
      </c>
      <c r="X275" s="10">
        <v>0.56</v>
      </c>
      <c r="Y275" s="10">
        <v>7.62</v>
      </c>
      <c r="Z275" s="10">
        <v>0</v>
      </c>
      <c r="AA275" s="10">
        <v>0.05</v>
      </c>
      <c r="AB275" s="10">
        <v>0.01</v>
      </c>
      <c r="AC275" s="10">
        <v>3.57</v>
      </c>
      <c r="AD275" s="10">
        <f t="shared" si="79"/>
        <v>9.743867532780612</v>
      </c>
      <c r="AE275" s="10">
        <f t="shared" si="80"/>
        <v>2.5173010600709964</v>
      </c>
      <c r="AF275" s="10">
        <f t="shared" si="81"/>
        <v>0.7122145867351032</v>
      </c>
      <c r="AG275" s="10">
        <f t="shared" si="82"/>
        <v>1.9760813321557322</v>
      </c>
      <c r="AH275" s="10">
        <f t="shared" si="87"/>
        <v>1230.0606099031638</v>
      </c>
      <c r="AI275" s="10">
        <f t="shared" si="83"/>
        <v>23.313494816333243</v>
      </c>
      <c r="AJ275" s="10">
        <f t="shared" si="84"/>
        <v>1.5640379842242267</v>
      </c>
      <c r="AK275" s="12">
        <f t="shared" si="76"/>
        <v>1.3298338567924686</v>
      </c>
      <c r="AL275" s="12">
        <f t="shared" si="77"/>
        <v>0.7519736355727767</v>
      </c>
      <c r="AM275" s="12">
        <f t="shared" si="85"/>
        <v>7.901655483169102</v>
      </c>
      <c r="AN275" s="12">
        <f t="shared" si="78"/>
        <v>2783.475245652316</v>
      </c>
      <c r="AO275" s="10">
        <f t="shared" si="86"/>
        <v>0.030960688612228178</v>
      </c>
      <c r="AQ275" s="10"/>
      <c r="AR275" s="11"/>
      <c r="AS275" s="11"/>
      <c r="AT275" s="10"/>
      <c r="AU275" s="10"/>
      <c r="AV275" s="10"/>
      <c r="AW275" s="10"/>
      <c r="AX275" s="10"/>
      <c r="AY275" s="10"/>
      <c r="AZ275" s="10"/>
      <c r="BA275" s="10"/>
      <c r="BB275" s="10"/>
      <c r="BC275" s="13"/>
      <c r="BD275" s="13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</row>
    <row r="276" spans="1:80" ht="12.75">
      <c r="A276" s="1">
        <v>274</v>
      </c>
      <c r="B276" s="9" t="s">
        <v>581</v>
      </c>
      <c r="C276" s="1" t="s">
        <v>582</v>
      </c>
      <c r="D276" s="10">
        <v>297</v>
      </c>
      <c r="E276" s="11">
        <v>37.35371995</v>
      </c>
      <c r="F276" s="11">
        <v>-82.195555556</v>
      </c>
      <c r="G276" s="10">
        <v>108.82</v>
      </c>
      <c r="H276" s="10">
        <v>777.09</v>
      </c>
      <c r="I276" s="10">
        <v>2223.1</v>
      </c>
      <c r="J276" s="10">
        <v>159.2</v>
      </c>
      <c r="K276" s="10">
        <v>47.47</v>
      </c>
      <c r="L276" s="10">
        <v>29.7200628523</v>
      </c>
      <c r="M276" s="10">
        <v>26.970506474221455</v>
      </c>
      <c r="N276" s="12">
        <v>400.0885881487</v>
      </c>
      <c r="O276" s="10">
        <v>1983.28</v>
      </c>
      <c r="P276" s="13">
        <v>37.250584</v>
      </c>
      <c r="Q276" s="13">
        <v>-81.999977</v>
      </c>
      <c r="R276" s="10">
        <v>2.59</v>
      </c>
      <c r="S276" s="10">
        <v>48.41</v>
      </c>
      <c r="T276" s="10">
        <v>23.14</v>
      </c>
      <c r="U276" s="10">
        <v>23.44053900258</v>
      </c>
      <c r="V276" s="10">
        <v>84.97</v>
      </c>
      <c r="W276" s="10">
        <v>6.96</v>
      </c>
      <c r="X276" s="10">
        <v>0.6</v>
      </c>
      <c r="Y276" s="10">
        <v>7.35</v>
      </c>
      <c r="Z276" s="10">
        <v>0</v>
      </c>
      <c r="AA276" s="10">
        <v>0.1</v>
      </c>
      <c r="AB276" s="10">
        <v>0.02</v>
      </c>
      <c r="AC276" s="10">
        <v>3.48</v>
      </c>
      <c r="AD276" s="10">
        <f t="shared" si="79"/>
        <v>9.993249391025952</v>
      </c>
      <c r="AE276" s="10">
        <f t="shared" si="80"/>
        <v>2.9740139257396043</v>
      </c>
      <c r="AF276" s="10">
        <f t="shared" si="81"/>
        <v>0.6552498717295558</v>
      </c>
      <c r="AG276" s="10">
        <f t="shared" si="82"/>
        <v>2.3346009317055896</v>
      </c>
      <c r="AH276" s="10">
        <f t="shared" si="87"/>
        <v>1662.0034113272811</v>
      </c>
      <c r="AI276" s="10">
        <f t="shared" si="83"/>
        <v>20.429149053482817</v>
      </c>
      <c r="AJ276" s="10">
        <f t="shared" si="84"/>
        <v>1.597237537346808</v>
      </c>
      <c r="AK276" s="12">
        <f t="shared" si="76"/>
        <v>1.3470996233962964</v>
      </c>
      <c r="AL276" s="12">
        <f t="shared" si="77"/>
        <v>0.7423355946598874</v>
      </c>
      <c r="AM276" s="12">
        <f t="shared" si="85"/>
        <v>9.140599503343132</v>
      </c>
      <c r="AN276" s="12">
        <f t="shared" si="78"/>
        <v>2994.7371727723066</v>
      </c>
      <c r="AO276" s="10">
        <f t="shared" si="86"/>
        <v>0.03470705642103419</v>
      </c>
      <c r="AQ276" s="10"/>
      <c r="AR276" s="11"/>
      <c r="AS276" s="11"/>
      <c r="AT276" s="10"/>
      <c r="AU276" s="10"/>
      <c r="AV276" s="10"/>
      <c r="AW276" s="10"/>
      <c r="AX276" s="10"/>
      <c r="AY276" s="10"/>
      <c r="AZ276" s="10"/>
      <c r="BA276" s="10"/>
      <c r="BB276" s="10"/>
      <c r="BC276" s="13"/>
      <c r="BD276" s="13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</row>
    <row r="277" spans="1:80" ht="12.75">
      <c r="A277" s="1">
        <v>275</v>
      </c>
      <c r="B277" s="9" t="s">
        <v>583</v>
      </c>
      <c r="C277" s="1" t="s">
        <v>584</v>
      </c>
      <c r="D277" s="10">
        <v>0.82</v>
      </c>
      <c r="E277" s="11">
        <v>37.4492713</v>
      </c>
      <c r="F277" s="11">
        <v>-82.33764438</v>
      </c>
      <c r="G277" s="10">
        <v>4.88</v>
      </c>
      <c r="H277" s="10">
        <v>833.87</v>
      </c>
      <c r="I277" s="10">
        <v>1167</v>
      </c>
      <c r="J277" s="10">
        <v>89.74</v>
      </c>
      <c r="K277" s="10">
        <v>1.64</v>
      </c>
      <c r="L277" s="10">
        <v>1.569007659347</v>
      </c>
      <c r="M277" s="10">
        <v>392.4378557707</v>
      </c>
      <c r="N277" s="12">
        <v>1.364193671827</v>
      </c>
      <c r="O277" s="10">
        <v>1505.8</v>
      </c>
      <c r="P277" s="13">
        <v>37.456394</v>
      </c>
      <c r="Q277" s="13">
        <v>-82.337479</v>
      </c>
      <c r="R277" s="10">
        <v>2.61</v>
      </c>
      <c r="S277" s="10">
        <v>48.82</v>
      </c>
      <c r="T277" s="10">
        <v>23.44</v>
      </c>
      <c r="U277" s="10">
        <v>18.08198582117</v>
      </c>
      <c r="V277" s="10">
        <v>84.17</v>
      </c>
      <c r="W277" s="10">
        <v>15.34</v>
      </c>
      <c r="X277" s="10">
        <v>0</v>
      </c>
      <c r="Y277" s="10">
        <v>0.71</v>
      </c>
      <c r="Z277" s="10">
        <v>0</v>
      </c>
      <c r="AA277" s="10">
        <v>0</v>
      </c>
      <c r="AB277" s="10">
        <v>0</v>
      </c>
      <c r="AC277" s="10">
        <v>1.66</v>
      </c>
      <c r="AD277" s="10">
        <f t="shared" si="79"/>
        <v>0.5226233250775034</v>
      </c>
      <c r="AE277" s="10">
        <f t="shared" si="80"/>
        <v>3.0021768720604287</v>
      </c>
      <c r="AF277" s="10">
        <f t="shared" si="81"/>
        <v>0.6521692322619983</v>
      </c>
      <c r="AG277" s="10">
        <f t="shared" si="82"/>
        <v>2.3567088445674367</v>
      </c>
      <c r="AH277" s="10">
        <f t="shared" si="87"/>
        <v>3.916261767238752</v>
      </c>
      <c r="AI277" s="10">
        <f t="shared" si="83"/>
        <v>239.13934426229508</v>
      </c>
      <c r="AJ277" s="10">
        <f t="shared" si="84"/>
        <v>1.0452466501550068</v>
      </c>
      <c r="AK277" s="12">
        <f aca="true" t="shared" si="88" ref="AK277:AK297">N277/D277</f>
        <v>1.6636508193012196</v>
      </c>
      <c r="AL277" s="12">
        <f aca="true" t="shared" si="89" ref="AL277:AL297">1/AK277</f>
        <v>0.6010876732053835</v>
      </c>
      <c r="AM277" s="12">
        <f t="shared" si="85"/>
        <v>0.08278628628511336</v>
      </c>
      <c r="AN277" s="12">
        <f aca="true" t="shared" si="90" ref="AN277:AN297">AK277*I277</f>
        <v>1941.4805061245233</v>
      </c>
      <c r="AO277" s="10">
        <f t="shared" si="86"/>
        <v>0.4706223461339298</v>
      </c>
      <c r="AQ277" s="10"/>
      <c r="AR277" s="11"/>
      <c r="AS277" s="11"/>
      <c r="AT277" s="10"/>
      <c r="AU277" s="10"/>
      <c r="AV277" s="10"/>
      <c r="AW277" s="10"/>
      <c r="AX277" s="10"/>
      <c r="AY277" s="10"/>
      <c r="AZ277" s="10"/>
      <c r="BA277" s="10"/>
      <c r="BB277" s="10"/>
      <c r="BC277" s="13"/>
      <c r="BD277" s="13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</row>
    <row r="278" spans="1:80" ht="12.75">
      <c r="A278" s="1">
        <v>276</v>
      </c>
      <c r="B278" s="9" t="s">
        <v>585</v>
      </c>
      <c r="C278" s="1" t="s">
        <v>586</v>
      </c>
      <c r="D278" s="10">
        <v>392</v>
      </c>
      <c r="E278" s="11">
        <v>37.42593725</v>
      </c>
      <c r="F278" s="11">
        <v>-82.4123701</v>
      </c>
      <c r="G278" s="10">
        <v>178.76</v>
      </c>
      <c r="H278" s="10">
        <v>791.17</v>
      </c>
      <c r="I278" s="10">
        <v>2426.1</v>
      </c>
      <c r="J278" s="10">
        <v>148.15</v>
      </c>
      <c r="K278" s="10">
        <v>74.14</v>
      </c>
      <c r="L278" s="10">
        <v>45.33444349145</v>
      </c>
      <c r="M278" s="10">
        <v>5.475267678314</v>
      </c>
      <c r="N278" s="12">
        <v>531.5381887058</v>
      </c>
      <c r="O278" s="10">
        <v>1881.57</v>
      </c>
      <c r="P278" s="13">
        <v>37.286827</v>
      </c>
      <c r="Q278" s="13">
        <v>-82.068306</v>
      </c>
      <c r="R278" s="10">
        <v>2.6</v>
      </c>
      <c r="S278" s="10">
        <v>48.49</v>
      </c>
      <c r="T278" s="10">
        <v>23.45</v>
      </c>
      <c r="U278" s="10">
        <v>22.13935484276</v>
      </c>
      <c r="V278" s="10">
        <v>83</v>
      </c>
      <c r="W278" s="10">
        <v>8.7</v>
      </c>
      <c r="X278" s="10">
        <v>1.11</v>
      </c>
      <c r="Y278" s="10">
        <v>6.67</v>
      </c>
      <c r="Z278" s="10">
        <v>0</v>
      </c>
      <c r="AA278" s="10">
        <v>0.54</v>
      </c>
      <c r="AB278" s="10">
        <v>0.04</v>
      </c>
      <c r="AC278" s="10">
        <v>3.33</v>
      </c>
      <c r="AD278" s="10">
        <f t="shared" si="79"/>
        <v>8.646847072776586</v>
      </c>
      <c r="AE278" s="10">
        <f t="shared" si="80"/>
        <v>5.2428871598966165</v>
      </c>
      <c r="AF278" s="10">
        <f t="shared" si="81"/>
        <v>0.4935068533699293</v>
      </c>
      <c r="AG278" s="10">
        <f t="shared" si="82"/>
        <v>4.115666420518844</v>
      </c>
      <c r="AH278" s="10">
        <f t="shared" si="87"/>
        <v>3136.5942655407766</v>
      </c>
      <c r="AI278" s="10">
        <f t="shared" si="83"/>
        <v>13.571828149474156</v>
      </c>
      <c r="AJ278" s="10">
        <f t="shared" si="84"/>
        <v>1.6354011274889186</v>
      </c>
      <c r="AK278" s="12">
        <f t="shared" si="88"/>
        <v>1.3559647671066328</v>
      </c>
      <c r="AL278" s="12">
        <f t="shared" si="89"/>
        <v>0.7374822888162552</v>
      </c>
      <c r="AM278" s="12">
        <f t="shared" si="85"/>
        <v>31.68472219300782</v>
      </c>
      <c r="AN278" s="12">
        <f t="shared" si="90"/>
        <v>3289.7061214774017</v>
      </c>
      <c r="AO278" s="10">
        <f t="shared" si="86"/>
        <v>0.006920469277543386</v>
      </c>
      <c r="AQ278" s="10"/>
      <c r="AR278" s="11"/>
      <c r="AS278" s="11"/>
      <c r="AT278" s="10"/>
      <c r="AU278" s="10"/>
      <c r="AV278" s="10"/>
      <c r="AW278" s="10"/>
      <c r="AX278" s="10"/>
      <c r="AY278" s="10"/>
      <c r="AZ278" s="10"/>
      <c r="BA278" s="10"/>
      <c r="BB278" s="10"/>
      <c r="BC278" s="13"/>
      <c r="BD278" s="13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</row>
    <row r="279" spans="1:80" ht="12.75">
      <c r="A279" s="1">
        <v>277</v>
      </c>
      <c r="B279" s="9" t="s">
        <v>587</v>
      </c>
      <c r="C279" s="1" t="s">
        <v>588</v>
      </c>
      <c r="D279" s="10">
        <v>286</v>
      </c>
      <c r="E279" s="11">
        <v>37.20705367</v>
      </c>
      <c r="F279" s="11">
        <v>-82.29569932</v>
      </c>
      <c r="G279" s="10">
        <v>109.243215</v>
      </c>
      <c r="H279" s="10">
        <v>708.8271703884</v>
      </c>
      <c r="I279" s="10">
        <v>2398.5</v>
      </c>
      <c r="J279" s="10">
        <v>23.8385262489318</v>
      </c>
      <c r="K279" s="10">
        <v>29.30571441787</v>
      </c>
      <c r="L279" s="10">
        <v>18.14035395108</v>
      </c>
      <c r="M279" s="10">
        <v>19.829356785501833</v>
      </c>
      <c r="N279" s="12">
        <v>429.6549470303</v>
      </c>
      <c r="O279" s="10">
        <v>2437.67758446</v>
      </c>
      <c r="P279" s="13">
        <v>37.1047745</v>
      </c>
      <c r="Q279" s="13">
        <v>-82.2525864</v>
      </c>
      <c r="R279" s="10">
        <v>2.618857143</v>
      </c>
      <c r="S279" s="10">
        <v>49.19414533</v>
      </c>
      <c r="T279" s="10">
        <v>17.6676071432</v>
      </c>
      <c r="U279" s="10">
        <v>24.81121435788</v>
      </c>
      <c r="V279" s="10">
        <v>81.4</v>
      </c>
      <c r="W279" s="10">
        <v>10.9</v>
      </c>
      <c r="X279" s="10">
        <v>0.37</v>
      </c>
      <c r="Y279" s="10">
        <v>7.23</v>
      </c>
      <c r="Z279" s="10">
        <v>0</v>
      </c>
      <c r="AA279" s="10">
        <v>0.02</v>
      </c>
      <c r="AB279" s="10">
        <v>0.02</v>
      </c>
      <c r="AC279" s="10">
        <v>3.51</v>
      </c>
      <c r="AD279" s="10">
        <f t="shared" si="79"/>
        <v>15.765954775263507</v>
      </c>
      <c r="AE279" s="10">
        <f t="shared" si="80"/>
        <v>1.150602942204419</v>
      </c>
      <c r="AF279" s="10">
        <f t="shared" si="81"/>
        <v>1.0534543077334737</v>
      </c>
      <c r="AG279" s="10">
        <f t="shared" si="82"/>
        <v>0.903223309630469</v>
      </c>
      <c r="AH279" s="10">
        <f t="shared" si="87"/>
        <v>1637.2781046089142</v>
      </c>
      <c r="AI279" s="10">
        <f t="shared" si="83"/>
        <v>21.95559696773845</v>
      </c>
      <c r="AJ279" s="10">
        <f t="shared" si="84"/>
        <v>1.6154984901011404</v>
      </c>
      <c r="AK279" s="12">
        <f t="shared" si="88"/>
        <v>1.5022900245814685</v>
      </c>
      <c r="AL279" s="12">
        <f t="shared" si="89"/>
        <v>0.6656504294359511</v>
      </c>
      <c r="AM279" s="12">
        <f t="shared" si="85"/>
        <v>6.581092569484097</v>
      </c>
      <c r="AN279" s="12">
        <f t="shared" si="90"/>
        <v>3603.242623958652</v>
      </c>
      <c r="AO279" s="10">
        <f t="shared" si="86"/>
        <v>0.027974882473306418</v>
      </c>
      <c r="AQ279" s="10"/>
      <c r="AR279" s="11"/>
      <c r="AS279" s="11"/>
      <c r="AT279" s="10"/>
      <c r="AU279" s="10"/>
      <c r="AV279" s="10"/>
      <c r="AW279" s="10"/>
      <c r="AX279" s="10"/>
      <c r="AY279" s="10"/>
      <c r="AZ279" s="10"/>
      <c r="BA279" s="10"/>
      <c r="BB279" s="10"/>
      <c r="BC279" s="13"/>
      <c r="BD279" s="13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</row>
    <row r="280" spans="1:80" ht="12.75">
      <c r="A280" s="1">
        <v>278</v>
      </c>
      <c r="B280" s="9" t="s">
        <v>589</v>
      </c>
      <c r="C280" s="1" t="s">
        <v>590</v>
      </c>
      <c r="D280" s="10">
        <v>66.5</v>
      </c>
      <c r="E280" s="11">
        <v>37.12399521</v>
      </c>
      <c r="F280" s="11">
        <v>-82.43876142</v>
      </c>
      <c r="G280" s="10">
        <v>55.2495404061</v>
      </c>
      <c r="H280" s="10">
        <v>622.4405245623</v>
      </c>
      <c r="I280" s="10">
        <v>1436.8</v>
      </c>
      <c r="J280" s="10">
        <v>68.1496973037719</v>
      </c>
      <c r="K280" s="10">
        <v>19.17106363793</v>
      </c>
      <c r="L280" s="10">
        <v>12.59044064964</v>
      </c>
      <c r="M280" s="10">
        <v>43.35401331371717</v>
      </c>
      <c r="N280" s="12">
        <v>91.65127394463</v>
      </c>
      <c r="O280" s="10">
        <v>2147.302289498</v>
      </c>
      <c r="P280" s="13">
        <v>37.0533333</v>
      </c>
      <c r="Q280" s="13">
        <v>-82.5032425</v>
      </c>
      <c r="R280" s="10">
        <v>2.6523409090000003</v>
      </c>
      <c r="S280" s="10">
        <v>48.62926762</v>
      </c>
      <c r="T280" s="10">
        <v>20.340193181</v>
      </c>
      <c r="U280" s="10">
        <v>32.76389698812</v>
      </c>
      <c r="V280" s="10">
        <v>72.04</v>
      </c>
      <c r="W280" s="10">
        <v>19.47</v>
      </c>
      <c r="X280" s="10">
        <v>2.55</v>
      </c>
      <c r="Y280" s="10">
        <v>5.64</v>
      </c>
      <c r="Z280" s="10">
        <v>0</v>
      </c>
      <c r="AA280" s="10">
        <v>0.05</v>
      </c>
      <c r="AB280" s="10">
        <v>0.04</v>
      </c>
      <c r="AC280" s="10">
        <v>3.52</v>
      </c>
      <c r="AD280" s="10">
        <f t="shared" si="79"/>
        <v>5.281784954992933</v>
      </c>
      <c r="AE280" s="10">
        <f t="shared" si="80"/>
        <v>2.383747304542967</v>
      </c>
      <c r="AF280" s="10">
        <f t="shared" si="81"/>
        <v>0.7318942513249552</v>
      </c>
      <c r="AG280" s="10">
        <f t="shared" si="82"/>
        <v>1.871241634066229</v>
      </c>
      <c r="AH280" s="10">
        <f t="shared" si="87"/>
        <v>399.2863438465052</v>
      </c>
      <c r="AI280" s="10">
        <f t="shared" si="83"/>
        <v>26.005646190703253</v>
      </c>
      <c r="AJ280" s="10">
        <f t="shared" si="84"/>
        <v>1.5226682029177558</v>
      </c>
      <c r="AK280" s="12">
        <f t="shared" si="88"/>
        <v>1.37821464578391</v>
      </c>
      <c r="AL280" s="12">
        <f t="shared" si="89"/>
        <v>0.7255763846793353</v>
      </c>
      <c r="AM280" s="12">
        <f t="shared" si="85"/>
        <v>2.911598959472505</v>
      </c>
      <c r="AN280" s="12">
        <f t="shared" si="90"/>
        <v>1980.2188030623217</v>
      </c>
      <c r="AO280" s="10">
        <f t="shared" si="86"/>
        <v>0.06965165602641907</v>
      </c>
      <c r="AQ280" s="10"/>
      <c r="AR280" s="11"/>
      <c r="AS280" s="11"/>
      <c r="AT280" s="10"/>
      <c r="AU280" s="10"/>
      <c r="AV280" s="10"/>
      <c r="AW280" s="10"/>
      <c r="AX280" s="10"/>
      <c r="AY280" s="10"/>
      <c r="AZ280" s="10"/>
      <c r="BA280" s="10"/>
      <c r="BB280" s="10"/>
      <c r="BC280" s="13"/>
      <c r="BD280" s="13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</row>
    <row r="281" spans="1:80" ht="12.75">
      <c r="A281" s="1">
        <v>279</v>
      </c>
      <c r="B281" s="9" t="s">
        <v>591</v>
      </c>
      <c r="C281" s="1" t="s">
        <v>592</v>
      </c>
      <c r="D281" s="10">
        <v>221</v>
      </c>
      <c r="E281" s="11">
        <v>37.23705384</v>
      </c>
      <c r="F281" s="11">
        <v>-82.34320179</v>
      </c>
      <c r="G281" s="10">
        <v>91.96</v>
      </c>
      <c r="H281" s="10">
        <v>598.58</v>
      </c>
      <c r="I281" s="10">
        <v>2585.8</v>
      </c>
      <c r="J281" s="10">
        <v>39.54</v>
      </c>
      <c r="K281" s="10">
        <v>40.27</v>
      </c>
      <c r="L281" s="10">
        <v>25.32506505578</v>
      </c>
      <c r="M281" s="10">
        <v>12.317890932109972</v>
      </c>
      <c r="N281" s="12">
        <v>327.840323407</v>
      </c>
      <c r="O281" s="10">
        <v>2496.51</v>
      </c>
      <c r="P281" s="13">
        <v>37.118057</v>
      </c>
      <c r="Q281" s="13">
        <v>-82.525185</v>
      </c>
      <c r="R281" s="10">
        <v>2.68</v>
      </c>
      <c r="S281" s="10">
        <v>49.25</v>
      </c>
      <c r="T281" s="10">
        <v>21.86</v>
      </c>
      <c r="U281" s="10">
        <v>27.43699191876</v>
      </c>
      <c r="V281" s="10">
        <v>72.54</v>
      </c>
      <c r="W281" s="10">
        <v>18</v>
      </c>
      <c r="X281" s="10">
        <v>2.28</v>
      </c>
      <c r="Y281" s="10">
        <v>5.91</v>
      </c>
      <c r="Z281" s="10">
        <v>0</v>
      </c>
      <c r="AA281" s="10">
        <v>0.92</v>
      </c>
      <c r="AB281" s="10">
        <v>0.06</v>
      </c>
      <c r="AC281" s="10">
        <v>3.51</v>
      </c>
      <c r="AD281" s="10">
        <f t="shared" si="79"/>
        <v>8.726532370725762</v>
      </c>
      <c r="AE281" s="10">
        <f t="shared" si="80"/>
        <v>2.902076561445653</v>
      </c>
      <c r="AF281" s="10">
        <f t="shared" si="81"/>
        <v>0.6633214030238359</v>
      </c>
      <c r="AG281" s="10">
        <f t="shared" si="82"/>
        <v>2.278130100734838</v>
      </c>
      <c r="AH281" s="10">
        <f t="shared" si="87"/>
        <v>1211.5464351345768</v>
      </c>
      <c r="AI281" s="10">
        <f t="shared" si="83"/>
        <v>28.11874728142671</v>
      </c>
      <c r="AJ281" s="10">
        <f t="shared" si="84"/>
        <v>1.5901242469191241</v>
      </c>
      <c r="AK281" s="12">
        <f t="shared" si="88"/>
        <v>1.48344037740724</v>
      </c>
      <c r="AL281" s="12">
        <f t="shared" si="89"/>
        <v>0.6741086566268353</v>
      </c>
      <c r="AM281" s="12">
        <f t="shared" si="85"/>
        <v>11.473963194291137</v>
      </c>
      <c r="AN281" s="12">
        <f t="shared" si="90"/>
        <v>3835.8801278996416</v>
      </c>
      <c r="AO281" s="10">
        <f t="shared" si="86"/>
        <v>0.02057852071921877</v>
      </c>
      <c r="AQ281" s="10"/>
      <c r="AR281" s="11"/>
      <c r="AS281" s="11"/>
      <c r="AT281" s="10"/>
      <c r="AU281" s="10"/>
      <c r="AV281" s="10"/>
      <c r="AW281" s="10"/>
      <c r="AX281" s="10"/>
      <c r="AY281" s="10"/>
      <c r="AZ281" s="10"/>
      <c r="BA281" s="10"/>
      <c r="BB281" s="10"/>
      <c r="BC281" s="13"/>
      <c r="BD281" s="13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</row>
    <row r="282" spans="1:80" ht="12.75">
      <c r="A282" s="1">
        <v>280</v>
      </c>
      <c r="B282" s="9" t="s">
        <v>593</v>
      </c>
      <c r="C282" s="1" t="s">
        <v>594</v>
      </c>
      <c r="D282" s="10">
        <v>3.17</v>
      </c>
      <c r="E282" s="11">
        <v>37.3109344</v>
      </c>
      <c r="F282" s="11">
        <v>-82.8159925</v>
      </c>
      <c r="G282" s="10">
        <v>10.97</v>
      </c>
      <c r="H282" s="10">
        <v>804.35</v>
      </c>
      <c r="I282" s="10">
        <v>1088.1</v>
      </c>
      <c r="J282" s="10">
        <v>77.03</v>
      </c>
      <c r="K282" s="10">
        <v>2.95</v>
      </c>
      <c r="L282" s="10">
        <v>2.454710065384</v>
      </c>
      <c r="M282" s="10">
        <v>269.2561139713</v>
      </c>
      <c r="N282" s="12">
        <v>4.047428295703</v>
      </c>
      <c r="O282" s="10">
        <v>1491.44</v>
      </c>
      <c r="P282" s="13">
        <v>37.297508</v>
      </c>
      <c r="Q282" s="13">
        <v>-82.82328</v>
      </c>
      <c r="R282" s="10">
        <v>2.67</v>
      </c>
      <c r="S282" s="10">
        <v>48.35</v>
      </c>
      <c r="T282" s="10">
        <v>23.12</v>
      </c>
      <c r="U282" s="10">
        <v>18.03602280253</v>
      </c>
      <c r="V282" s="10">
        <v>79.63</v>
      </c>
      <c r="W282" s="10">
        <v>13.7</v>
      </c>
      <c r="X282" s="10">
        <v>0.75</v>
      </c>
      <c r="Y282" s="10">
        <v>5.9</v>
      </c>
      <c r="Z282" s="10">
        <v>0</v>
      </c>
      <c r="AA282" s="10">
        <v>0</v>
      </c>
      <c r="AB282" s="10">
        <v>0</v>
      </c>
      <c r="AC282" s="10">
        <v>3</v>
      </c>
      <c r="AD282" s="10">
        <f t="shared" si="79"/>
        <v>1.2913948757952822</v>
      </c>
      <c r="AE282" s="10">
        <f t="shared" si="80"/>
        <v>1.900820664068619</v>
      </c>
      <c r="AF282" s="10">
        <f t="shared" si="81"/>
        <v>0.8196111750385876</v>
      </c>
      <c r="AG282" s="10">
        <f t="shared" si="82"/>
        <v>1.492144221293866</v>
      </c>
      <c r="AH282" s="10">
        <f t="shared" si="87"/>
        <v>17.309368482849315</v>
      </c>
      <c r="AI282" s="10">
        <f t="shared" si="83"/>
        <v>99.18869644484957</v>
      </c>
      <c r="AJ282" s="10">
        <f t="shared" si="84"/>
        <v>1.201771256654916</v>
      </c>
      <c r="AK282" s="12">
        <f t="shared" si="88"/>
        <v>1.2767912604741325</v>
      </c>
      <c r="AL282" s="12">
        <f t="shared" si="89"/>
        <v>0.7832133810413561</v>
      </c>
      <c r="AM282" s="12">
        <f t="shared" si="85"/>
        <v>0.17977911127632773</v>
      </c>
      <c r="AN282" s="12">
        <f t="shared" si="90"/>
        <v>1389.2765705219035</v>
      </c>
      <c r="AO282" s="10">
        <f t="shared" si="86"/>
        <v>0.3347499396671847</v>
      </c>
      <c r="AQ282" s="10"/>
      <c r="AR282" s="11"/>
      <c r="AS282" s="11"/>
      <c r="AT282" s="10"/>
      <c r="AU282" s="10"/>
      <c r="AV282" s="10"/>
      <c r="AW282" s="10"/>
      <c r="AX282" s="10"/>
      <c r="AY282" s="10"/>
      <c r="AZ282" s="10"/>
      <c r="BA282" s="10"/>
      <c r="BB282" s="10"/>
      <c r="BC282" s="13"/>
      <c r="BD282" s="13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</row>
    <row r="283" spans="1:80" ht="12.75">
      <c r="A283" s="1">
        <v>281</v>
      </c>
      <c r="B283" s="9" t="s">
        <v>595</v>
      </c>
      <c r="C283" s="1" t="s">
        <v>596</v>
      </c>
      <c r="D283" s="10">
        <v>56.3</v>
      </c>
      <c r="E283" s="11">
        <v>37.5670444</v>
      </c>
      <c r="F283" s="11">
        <v>-82.45792659</v>
      </c>
      <c r="G283" s="10">
        <v>61.4276510625</v>
      </c>
      <c r="H283" s="10">
        <v>828.3020754797</v>
      </c>
      <c r="I283" s="10">
        <v>1739.9</v>
      </c>
      <c r="J283" s="10">
        <v>143.666442871093</v>
      </c>
      <c r="K283" s="10">
        <v>21.35152617023</v>
      </c>
      <c r="L283" s="10">
        <v>16.4783608753</v>
      </c>
      <c r="M283" s="10">
        <v>27.829623635801028</v>
      </c>
      <c r="N283" s="12">
        <v>71.11808911163</v>
      </c>
      <c r="O283" s="10">
        <v>1552.460101761</v>
      </c>
      <c r="P283" s="13">
        <v>37.5181656</v>
      </c>
      <c r="Q283" s="13">
        <v>-82.3441162</v>
      </c>
      <c r="R283" s="10">
        <v>2.6335</v>
      </c>
      <c r="S283" s="10">
        <v>48.69333691</v>
      </c>
      <c r="T283" s="10">
        <v>17.9024672894</v>
      </c>
      <c r="U283" s="10">
        <v>18.03648191292</v>
      </c>
      <c r="V283" s="10">
        <v>79.38</v>
      </c>
      <c r="W283" s="10">
        <v>13.74</v>
      </c>
      <c r="X283" s="10">
        <v>1.88</v>
      </c>
      <c r="Y283" s="10">
        <v>4.1</v>
      </c>
      <c r="Z283" s="10">
        <v>0</v>
      </c>
      <c r="AA283" s="10">
        <v>0.2</v>
      </c>
      <c r="AB283" s="10">
        <v>0.74</v>
      </c>
      <c r="AC283" s="10">
        <v>2.87</v>
      </c>
      <c r="AD283" s="10">
        <f t="shared" si="79"/>
        <v>3.4166019561077863</v>
      </c>
      <c r="AE283" s="10">
        <f t="shared" si="80"/>
        <v>4.823026236884864</v>
      </c>
      <c r="AF283" s="10">
        <f t="shared" si="81"/>
        <v>0.5145393946742944</v>
      </c>
      <c r="AG283" s="10">
        <f t="shared" si="82"/>
        <v>3.7860755959546184</v>
      </c>
      <c r="AH283" s="10">
        <f t="shared" si="87"/>
        <v>408.47273254937465</v>
      </c>
      <c r="AI283" s="10">
        <f t="shared" si="83"/>
        <v>28.324377864127126</v>
      </c>
      <c r="AJ283" s="10">
        <f t="shared" si="84"/>
        <v>1.29573119145816</v>
      </c>
      <c r="AK283" s="12">
        <f t="shared" si="88"/>
        <v>1.2631987408815275</v>
      </c>
      <c r="AL283" s="12">
        <f t="shared" si="89"/>
        <v>0.7916410677405731</v>
      </c>
      <c r="AM283" s="12">
        <f t="shared" si="85"/>
        <v>4.047391884840299</v>
      </c>
      <c r="AN283" s="12">
        <f t="shared" si="90"/>
        <v>2197.83948925977</v>
      </c>
      <c r="AO283" s="10">
        <f t="shared" si="86"/>
        <v>0.033598399013649555</v>
      </c>
      <c r="AQ283" s="10"/>
      <c r="AR283" s="11"/>
      <c r="AS283" s="11"/>
      <c r="AT283" s="10"/>
      <c r="AU283" s="10"/>
      <c r="AV283" s="10"/>
      <c r="AW283" s="10"/>
      <c r="AX283" s="10"/>
      <c r="AY283" s="10"/>
      <c r="AZ283" s="10"/>
      <c r="BA283" s="10"/>
      <c r="BB283" s="10"/>
      <c r="BC283" s="13"/>
      <c r="BD283" s="13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</row>
    <row r="284" spans="1:80" ht="12.75">
      <c r="A284" s="1">
        <v>282</v>
      </c>
      <c r="B284" s="9" t="s">
        <v>597</v>
      </c>
      <c r="C284" s="1" t="s">
        <v>598</v>
      </c>
      <c r="D284" s="10">
        <v>206</v>
      </c>
      <c r="E284" s="11">
        <v>37.74370748</v>
      </c>
      <c r="F284" s="11">
        <v>-82.72404689</v>
      </c>
      <c r="G284" s="10">
        <v>139.733829999</v>
      </c>
      <c r="H284" s="10">
        <v>760.2020492391</v>
      </c>
      <c r="I284" s="10">
        <v>1862.9</v>
      </c>
      <c r="J284" s="10">
        <v>142.593263626098</v>
      </c>
      <c r="K284" s="10">
        <v>56.29418947101</v>
      </c>
      <c r="L284" s="10">
        <v>37.25115</v>
      </c>
      <c r="M284" s="10">
        <v>11.617291768001866</v>
      </c>
      <c r="N284" s="12">
        <v>254.0997086589</v>
      </c>
      <c r="O284" s="10">
        <v>1491.722512628</v>
      </c>
      <c r="P284" s="13">
        <v>37.5908356</v>
      </c>
      <c r="Q284" s="13">
        <v>-82.4851303</v>
      </c>
      <c r="R284" s="10">
        <v>2.654142857</v>
      </c>
      <c r="S284" s="10">
        <v>47.72105774</v>
      </c>
      <c r="T284" s="10">
        <v>16.6350659018</v>
      </c>
      <c r="U284" s="10">
        <v>18.03471341431</v>
      </c>
      <c r="V284" s="10">
        <v>76.32</v>
      </c>
      <c r="W284" s="10">
        <v>16.15</v>
      </c>
      <c r="X284" s="10">
        <v>2.12</v>
      </c>
      <c r="Y284" s="10">
        <v>4.23</v>
      </c>
      <c r="Z284" s="10">
        <v>0</v>
      </c>
      <c r="AA284" s="10">
        <v>0.89</v>
      </c>
      <c r="AB284" s="10">
        <v>0.35</v>
      </c>
      <c r="AC284" s="10">
        <v>2.86</v>
      </c>
      <c r="AD284" s="10">
        <f t="shared" si="79"/>
        <v>5.530030616504456</v>
      </c>
      <c r="AE284" s="10">
        <f t="shared" si="80"/>
        <v>6.736156195740293</v>
      </c>
      <c r="AF284" s="10">
        <f t="shared" si="81"/>
        <v>0.43538390376351527</v>
      </c>
      <c r="AG284" s="10">
        <f t="shared" si="82"/>
        <v>5.28788261365613</v>
      </c>
      <c r="AH284" s="10">
        <f t="shared" si="87"/>
        <v>1777.3793810400857</v>
      </c>
      <c r="AI284" s="10">
        <f t="shared" si="83"/>
        <v>13.331775132860324</v>
      </c>
      <c r="AJ284" s="10">
        <f t="shared" si="84"/>
        <v>1.5112067539125638</v>
      </c>
      <c r="AK284" s="12">
        <f t="shared" si="88"/>
        <v>1.2334937313538834</v>
      </c>
      <c r="AL284" s="12">
        <f t="shared" si="89"/>
        <v>0.810705376591091</v>
      </c>
      <c r="AM284" s="12">
        <f t="shared" si="85"/>
        <v>16.51623760634151</v>
      </c>
      <c r="AN284" s="12">
        <f t="shared" si="90"/>
        <v>2297.8754721391497</v>
      </c>
      <c r="AO284" s="10">
        <f t="shared" si="86"/>
        <v>0.015281847476772555</v>
      </c>
      <c r="AQ284" s="10"/>
      <c r="AR284" s="11"/>
      <c r="AS284" s="11"/>
      <c r="AT284" s="10"/>
      <c r="AU284" s="10"/>
      <c r="AV284" s="10"/>
      <c r="AW284" s="10"/>
      <c r="AX284" s="10"/>
      <c r="AY284" s="10"/>
      <c r="AZ284" s="10"/>
      <c r="BA284" s="10"/>
      <c r="BB284" s="10"/>
      <c r="BC284" s="13"/>
      <c r="BD284" s="13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</row>
    <row r="285" spans="1:80" ht="12.75">
      <c r="A285" s="1">
        <v>283</v>
      </c>
      <c r="B285" s="9" t="s">
        <v>599</v>
      </c>
      <c r="C285" s="1" t="s">
        <v>600</v>
      </c>
      <c r="D285" s="10">
        <v>103</v>
      </c>
      <c r="E285" s="11">
        <v>37.834815</v>
      </c>
      <c r="F285" s="11">
        <v>-82.8707187</v>
      </c>
      <c r="G285" s="10">
        <v>89.28008325</v>
      </c>
      <c r="H285" s="10">
        <v>586.9673127793</v>
      </c>
      <c r="I285" s="10">
        <v>877.8</v>
      </c>
      <c r="J285" s="10">
        <v>119.591294288635</v>
      </c>
      <c r="K285" s="10">
        <v>26.04750732367</v>
      </c>
      <c r="L285" s="10">
        <v>19.02695435101</v>
      </c>
      <c r="M285" s="10">
        <v>23.924813799252345</v>
      </c>
      <c r="N285" s="12">
        <v>147.4176313983</v>
      </c>
      <c r="O285" s="10">
        <v>1053.198791161</v>
      </c>
      <c r="P285" s="13">
        <v>37.8708801</v>
      </c>
      <c r="Q285" s="13">
        <v>-82.97995</v>
      </c>
      <c r="R285" s="10">
        <v>2.7954590159999997</v>
      </c>
      <c r="S285" s="10">
        <v>47.33442031</v>
      </c>
      <c r="T285" s="10">
        <v>17.005815384799998</v>
      </c>
      <c r="U285" s="10">
        <v>18.03647447291</v>
      </c>
      <c r="V285" s="10">
        <v>90.08</v>
      </c>
      <c r="W285" s="10">
        <v>5.47</v>
      </c>
      <c r="X285" s="10">
        <v>0.04</v>
      </c>
      <c r="Y285" s="10">
        <v>2.66</v>
      </c>
      <c r="Z285" s="10">
        <v>0.01</v>
      </c>
      <c r="AA285" s="10">
        <v>1.34</v>
      </c>
      <c r="AB285" s="10">
        <v>0.2</v>
      </c>
      <c r="AC285" s="10">
        <v>1.83</v>
      </c>
      <c r="AD285" s="10">
        <f t="shared" si="79"/>
        <v>5.413372949756012</v>
      </c>
      <c r="AE285" s="10">
        <f t="shared" si="80"/>
        <v>3.5148057463632854</v>
      </c>
      <c r="AF285" s="10">
        <f t="shared" si="81"/>
        <v>0.6027368992949439</v>
      </c>
      <c r="AG285" s="10">
        <f t="shared" si="82"/>
        <v>2.759122510895179</v>
      </c>
      <c r="AH285" s="10">
        <f t="shared" si="87"/>
        <v>803.0048411072254</v>
      </c>
      <c r="AI285" s="10">
        <f t="shared" si="83"/>
        <v>9.831980079386854</v>
      </c>
      <c r="AJ285" s="10">
        <f t="shared" si="84"/>
        <v>1.3689793354808426</v>
      </c>
      <c r="AK285" s="12">
        <f t="shared" si="88"/>
        <v>1.4312391397893203</v>
      </c>
      <c r="AL285" s="12">
        <f t="shared" si="89"/>
        <v>0.6986952579756873</v>
      </c>
      <c r="AM285" s="12">
        <f t="shared" si="85"/>
        <v>5.325273107950993</v>
      </c>
      <c r="AN285" s="12">
        <f t="shared" si="90"/>
        <v>1256.3417169070653</v>
      </c>
      <c r="AO285" s="10">
        <f t="shared" si="86"/>
        <v>0.04076004451758643</v>
      </c>
      <c r="AQ285" s="10"/>
      <c r="AR285" s="11"/>
      <c r="AS285" s="11"/>
      <c r="AT285" s="10"/>
      <c r="AU285" s="10"/>
      <c r="AV285" s="10"/>
      <c r="AW285" s="10"/>
      <c r="AX285" s="10"/>
      <c r="AY285" s="10"/>
      <c r="AZ285" s="10"/>
      <c r="BA285" s="10"/>
      <c r="BB285" s="10"/>
      <c r="BC285" s="13"/>
      <c r="BD285" s="13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</row>
    <row r="286" spans="1:80" ht="12.75">
      <c r="A286" s="1">
        <v>284</v>
      </c>
      <c r="B286" s="9" t="s">
        <v>601</v>
      </c>
      <c r="C286" s="1" t="s">
        <v>602</v>
      </c>
      <c r="D286" s="10">
        <v>174</v>
      </c>
      <c r="E286" s="11">
        <v>37.44122439</v>
      </c>
      <c r="F286" s="11">
        <v>-81.5998295</v>
      </c>
      <c r="G286" s="10">
        <v>82.7</v>
      </c>
      <c r="H286" s="10">
        <v>712.98</v>
      </c>
      <c r="I286" s="10">
        <v>2122.6</v>
      </c>
      <c r="J286" s="10">
        <v>154.17</v>
      </c>
      <c r="K286" s="10">
        <v>27.46</v>
      </c>
      <c r="L286" s="10">
        <v>16.08917554358</v>
      </c>
      <c r="M286" s="10">
        <v>41.87527452211258</v>
      </c>
      <c r="N286" s="12">
        <v>225.4543344138</v>
      </c>
      <c r="O286" s="10">
        <v>2327.76</v>
      </c>
      <c r="P286" s="13">
        <v>37.380306</v>
      </c>
      <c r="Q286" s="13">
        <v>-81.47406</v>
      </c>
      <c r="R286" s="10">
        <v>2.47</v>
      </c>
      <c r="S286" s="10">
        <v>44.95</v>
      </c>
      <c r="T286" s="10">
        <v>22.86</v>
      </c>
      <c r="U286" s="10">
        <v>29.55641771051</v>
      </c>
      <c r="V286" s="10">
        <v>85.8</v>
      </c>
      <c r="W286" s="10">
        <v>5.03</v>
      </c>
      <c r="X286" s="10">
        <v>1.59</v>
      </c>
      <c r="Y286" s="10">
        <v>7.55</v>
      </c>
      <c r="Z286" s="10">
        <v>0</v>
      </c>
      <c r="AA286" s="10">
        <v>0.11</v>
      </c>
      <c r="AB286" s="10">
        <v>0</v>
      </c>
      <c r="AC286" s="10">
        <v>3.62</v>
      </c>
      <c r="AD286" s="10">
        <f t="shared" si="79"/>
        <v>10.814724441827009</v>
      </c>
      <c r="AE286" s="10">
        <f t="shared" si="80"/>
        <v>1.487710170529499</v>
      </c>
      <c r="AF286" s="10">
        <f t="shared" si="81"/>
        <v>0.9264442228549223</v>
      </c>
      <c r="AG286" s="10">
        <f t="shared" si="82"/>
        <v>1.1678524838656568</v>
      </c>
      <c r="AH286" s="10">
        <f t="shared" si="87"/>
        <v>966.7743030926065</v>
      </c>
      <c r="AI286" s="10">
        <f t="shared" si="83"/>
        <v>25.66626360338573</v>
      </c>
      <c r="AJ286" s="10">
        <f t="shared" si="84"/>
        <v>1.7067375469687913</v>
      </c>
      <c r="AK286" s="12">
        <f t="shared" si="88"/>
        <v>1.2957145655965518</v>
      </c>
      <c r="AL286" s="12">
        <f t="shared" si="89"/>
        <v>0.7717749159820522</v>
      </c>
      <c r="AM286" s="12">
        <f t="shared" si="85"/>
        <v>4.243475502236531</v>
      </c>
      <c r="AN286" s="12">
        <f t="shared" si="90"/>
        <v>2750.283736935241</v>
      </c>
      <c r="AO286" s="10">
        <f t="shared" si="86"/>
        <v>0.05873274779392491</v>
      </c>
      <c r="AQ286" s="10"/>
      <c r="AR286" s="11"/>
      <c r="AS286" s="11"/>
      <c r="AT286" s="10"/>
      <c r="AU286" s="10"/>
      <c r="AV286" s="10"/>
      <c r="AW286" s="10"/>
      <c r="AX286" s="10"/>
      <c r="AY286" s="10"/>
      <c r="AZ286" s="10"/>
      <c r="BA286" s="10"/>
      <c r="BB286" s="10"/>
      <c r="BC286" s="13"/>
      <c r="BD286" s="13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</row>
    <row r="287" spans="1:80" ht="12.75">
      <c r="A287" s="1">
        <v>285</v>
      </c>
      <c r="B287" s="9" t="s">
        <v>603</v>
      </c>
      <c r="C287" s="1" t="s">
        <v>604</v>
      </c>
      <c r="D287" s="10">
        <v>209</v>
      </c>
      <c r="E287" s="11">
        <v>37.39538968</v>
      </c>
      <c r="F287" s="11">
        <v>-81.8026142</v>
      </c>
      <c r="G287" s="10">
        <v>95.39</v>
      </c>
      <c r="H287" s="10">
        <v>717.76</v>
      </c>
      <c r="I287" s="10">
        <v>2324.3</v>
      </c>
      <c r="J287" s="10">
        <v>141.41</v>
      </c>
      <c r="K287" s="10">
        <v>41</v>
      </c>
      <c r="L287" s="10">
        <v>27.27941000922</v>
      </c>
      <c r="M287" s="10">
        <v>25.762836701274168</v>
      </c>
      <c r="N287" s="12">
        <v>270.2241348818</v>
      </c>
      <c r="O287" s="10">
        <v>2203.17</v>
      </c>
      <c r="P287" s="13">
        <v>37.270306</v>
      </c>
      <c r="Q287" s="13">
        <v>-81.664856</v>
      </c>
      <c r="R287" s="10">
        <v>2.53</v>
      </c>
      <c r="S287" s="10">
        <v>46.48</v>
      </c>
      <c r="T287" s="10">
        <v>22.86</v>
      </c>
      <c r="U287" s="10">
        <v>29.03707809847</v>
      </c>
      <c r="V287" s="10">
        <v>87.63</v>
      </c>
      <c r="W287" s="10">
        <v>5.54</v>
      </c>
      <c r="X287" s="10">
        <v>0.68</v>
      </c>
      <c r="Y287" s="10">
        <v>6.11</v>
      </c>
      <c r="Z287" s="10">
        <v>0</v>
      </c>
      <c r="AA287" s="10">
        <v>0.06</v>
      </c>
      <c r="AB287" s="10">
        <v>0.01</v>
      </c>
      <c r="AC287" s="10">
        <v>3.02</v>
      </c>
      <c r="AD287" s="10">
        <f t="shared" si="79"/>
        <v>7.661456018636817</v>
      </c>
      <c r="AE287" s="10">
        <f t="shared" si="80"/>
        <v>3.5606038777566145</v>
      </c>
      <c r="AF287" s="10">
        <f t="shared" si="81"/>
        <v>0.598848013487231</v>
      </c>
      <c r="AG287" s="10">
        <f t="shared" si="82"/>
        <v>2.7950740440389423</v>
      </c>
      <c r="AH287" s="10">
        <f t="shared" si="87"/>
        <v>1222.139994113033</v>
      </c>
      <c r="AI287" s="10">
        <f t="shared" si="83"/>
        <v>24.366285774190168</v>
      </c>
      <c r="AJ287" s="10">
        <f t="shared" si="84"/>
        <v>1.5029650562876051</v>
      </c>
      <c r="AK287" s="12">
        <f t="shared" si="88"/>
        <v>1.2929384444105263</v>
      </c>
      <c r="AL287" s="12">
        <f t="shared" si="89"/>
        <v>0.7734320255717338</v>
      </c>
      <c r="AM287" s="12">
        <f t="shared" si="85"/>
        <v>8.077686917173205</v>
      </c>
      <c r="AN287" s="12">
        <f t="shared" si="90"/>
        <v>3005.1768263433864</v>
      </c>
      <c r="AO287" s="10">
        <f t="shared" si="86"/>
        <v>0.03589338595251082</v>
      </c>
      <c r="AQ287" s="10"/>
      <c r="AR287" s="11"/>
      <c r="AS287" s="11"/>
      <c r="AT287" s="10"/>
      <c r="AU287" s="10"/>
      <c r="AV287" s="10"/>
      <c r="AW287" s="10"/>
      <c r="AX287" s="10"/>
      <c r="AY287" s="10"/>
      <c r="AZ287" s="10"/>
      <c r="BA287" s="10"/>
      <c r="BB287" s="10"/>
      <c r="BC287" s="13"/>
      <c r="BD287" s="13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</row>
    <row r="288" spans="1:80" ht="12.75">
      <c r="A288" s="1">
        <v>286</v>
      </c>
      <c r="B288" s="9" t="s">
        <v>605</v>
      </c>
      <c r="C288" s="1" t="s">
        <v>606</v>
      </c>
      <c r="D288" s="10">
        <v>504</v>
      </c>
      <c r="E288" s="11">
        <v>37.4856665</v>
      </c>
      <c r="F288" s="11">
        <v>-81.84372729</v>
      </c>
      <c r="G288" s="10">
        <v>157.101191064</v>
      </c>
      <c r="H288" s="10">
        <v>739.2875882458</v>
      </c>
      <c r="I288" s="10">
        <v>2472.7</v>
      </c>
      <c r="J288" s="10">
        <v>171.852920532226</v>
      </c>
      <c r="K288" s="10">
        <v>53.93185672797</v>
      </c>
      <c r="L288" s="10">
        <v>29.83317911664</v>
      </c>
      <c r="M288" s="10">
        <v>18.128828684639117</v>
      </c>
      <c r="N288" s="12">
        <v>665.0467250359</v>
      </c>
      <c r="O288" s="10">
        <v>2171.91608</v>
      </c>
      <c r="P288" s="13">
        <v>37.3501663</v>
      </c>
      <c r="Q288" s="13">
        <v>-81.6086426</v>
      </c>
      <c r="R288" s="10">
        <v>2.498925287</v>
      </c>
      <c r="S288" s="10">
        <v>45.95877849</v>
      </c>
      <c r="T288" s="10">
        <v>17.758124402</v>
      </c>
      <c r="U288" s="10">
        <v>28.07765467327</v>
      </c>
      <c r="V288" s="10">
        <v>87.06</v>
      </c>
      <c r="W288" s="10">
        <v>4.94</v>
      </c>
      <c r="X288" s="10">
        <v>0.89</v>
      </c>
      <c r="Y288" s="10">
        <v>7.02</v>
      </c>
      <c r="Z288" s="10">
        <v>0</v>
      </c>
      <c r="AA288" s="10">
        <v>0.12</v>
      </c>
      <c r="AB288" s="10">
        <v>0.01</v>
      </c>
      <c r="AC288" s="10">
        <v>3.33</v>
      </c>
      <c r="AD288" s="10">
        <f t="shared" si="79"/>
        <v>16.893942078029653</v>
      </c>
      <c r="AE288" s="10">
        <f t="shared" si="80"/>
        <v>1.7659098734236607</v>
      </c>
      <c r="AF288" s="10">
        <f t="shared" si="81"/>
        <v>0.8503430688074948</v>
      </c>
      <c r="AG288" s="10">
        <f t="shared" si="82"/>
        <v>1.3862392506375736</v>
      </c>
      <c r="AH288" s="10">
        <f t="shared" si="87"/>
        <v>3125.6454296483707</v>
      </c>
      <c r="AI288" s="10">
        <f t="shared" si="83"/>
        <v>15.739536939555533</v>
      </c>
      <c r="AJ288" s="10">
        <f t="shared" si="84"/>
        <v>1.8077810788153155</v>
      </c>
      <c r="AK288" s="12">
        <f t="shared" si="88"/>
        <v>1.3195371528490079</v>
      </c>
      <c r="AL288" s="12">
        <f t="shared" si="89"/>
        <v>0.7578414884650301</v>
      </c>
      <c r="AM288" s="12">
        <f t="shared" si="85"/>
        <v>12.666612935741197</v>
      </c>
      <c r="AN288" s="12">
        <f t="shared" si="90"/>
        <v>3262.8195178497413</v>
      </c>
      <c r="AO288" s="10">
        <f t="shared" si="86"/>
        <v>0.024522024950609077</v>
      </c>
      <c r="AQ288" s="10"/>
      <c r="AR288" s="11"/>
      <c r="AS288" s="11"/>
      <c r="AT288" s="10"/>
      <c r="AU288" s="10"/>
      <c r="AV288" s="10"/>
      <c r="AW288" s="10"/>
      <c r="AX288" s="10"/>
      <c r="AY288" s="10"/>
      <c r="AZ288" s="10"/>
      <c r="BA288" s="10"/>
      <c r="BB288" s="10"/>
      <c r="BC288" s="13"/>
      <c r="BD288" s="13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</row>
    <row r="289" spans="1:80" ht="12.75">
      <c r="A289" s="1">
        <v>287</v>
      </c>
      <c r="B289" s="9" t="s">
        <v>607</v>
      </c>
      <c r="C289" s="1" t="s">
        <v>608</v>
      </c>
      <c r="D289" s="10">
        <v>31</v>
      </c>
      <c r="E289" s="11">
        <v>37.44511105</v>
      </c>
      <c r="F289" s="11">
        <v>-81.8706731</v>
      </c>
      <c r="G289" s="10">
        <v>32.7427999218</v>
      </c>
      <c r="H289" s="10">
        <v>743.0858735391</v>
      </c>
      <c r="I289" s="10">
        <v>1333</v>
      </c>
      <c r="J289" s="10">
        <v>69.0488491058349</v>
      </c>
      <c r="K289" s="10">
        <v>12.9694641942</v>
      </c>
      <c r="L289" s="10">
        <v>9.626643632675</v>
      </c>
      <c r="M289" s="10">
        <v>39.104595192389574</v>
      </c>
      <c r="N289" s="12">
        <v>44.37072476637</v>
      </c>
      <c r="O289" s="10">
        <v>1714.313089849</v>
      </c>
      <c r="P289" s="13">
        <v>37.3872795</v>
      </c>
      <c r="Q289" s="13">
        <v>-81.8778763</v>
      </c>
      <c r="R289" s="10">
        <v>2.560711538</v>
      </c>
      <c r="S289" s="10">
        <v>46.49152742</v>
      </c>
      <c r="T289" s="10">
        <v>16.415722628599998</v>
      </c>
      <c r="U289" s="10">
        <v>20.02042835603</v>
      </c>
      <c r="V289" s="10">
        <v>91.16</v>
      </c>
      <c r="W289" s="10">
        <v>3.34</v>
      </c>
      <c r="X289" s="10">
        <v>0.02</v>
      </c>
      <c r="Y289" s="10">
        <v>5.54</v>
      </c>
      <c r="Z289" s="10">
        <v>0</v>
      </c>
      <c r="AA289" s="10">
        <v>0</v>
      </c>
      <c r="AB289" s="10">
        <v>0</v>
      </c>
      <c r="AC289" s="10">
        <v>2.42</v>
      </c>
      <c r="AD289" s="10">
        <f t="shared" si="79"/>
        <v>3.220229311779965</v>
      </c>
      <c r="AE289" s="10">
        <f t="shared" si="80"/>
        <v>2.989427988081359</v>
      </c>
      <c r="AF289" s="10">
        <f t="shared" si="81"/>
        <v>0.6535583916956169</v>
      </c>
      <c r="AG289" s="10">
        <f t="shared" si="82"/>
        <v>2.346700970643867</v>
      </c>
      <c r="AH289" s="10">
        <f t="shared" si="87"/>
        <v>161.56289473518652</v>
      </c>
      <c r="AI289" s="10">
        <f t="shared" si="83"/>
        <v>40.71124043098388</v>
      </c>
      <c r="AJ289" s="10">
        <f t="shared" si="84"/>
        <v>1.3472467340723733</v>
      </c>
      <c r="AK289" s="12">
        <f t="shared" si="88"/>
        <v>1.4313137021409679</v>
      </c>
      <c r="AL289" s="12">
        <f t="shared" si="89"/>
        <v>0.6986588603911175</v>
      </c>
      <c r="AM289" s="12">
        <f t="shared" si="85"/>
        <v>2.073997064067366</v>
      </c>
      <c r="AN289" s="12">
        <f t="shared" si="90"/>
        <v>1907.9411649539102</v>
      </c>
      <c r="AO289" s="10">
        <f t="shared" si="86"/>
        <v>0.05262459775496183</v>
      </c>
      <c r="AQ289" s="10"/>
      <c r="AR289" s="11"/>
      <c r="AS289" s="11"/>
      <c r="AT289" s="10"/>
      <c r="AU289" s="10"/>
      <c r="AV289" s="10"/>
      <c r="AW289" s="10"/>
      <c r="AX289" s="10"/>
      <c r="AY289" s="10"/>
      <c r="AZ289" s="10"/>
      <c r="BA289" s="10"/>
      <c r="BB289" s="10"/>
      <c r="BC289" s="13"/>
      <c r="BD289" s="13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</row>
    <row r="290" spans="1:80" ht="12.75">
      <c r="A290" s="1">
        <v>288</v>
      </c>
      <c r="B290" s="9" t="s">
        <v>609</v>
      </c>
      <c r="C290" s="1" t="s">
        <v>610</v>
      </c>
      <c r="D290" s="10">
        <v>936</v>
      </c>
      <c r="E290" s="11">
        <v>37.67315699</v>
      </c>
      <c r="F290" s="11">
        <v>-82.2801408</v>
      </c>
      <c r="G290" s="10">
        <v>225.64</v>
      </c>
      <c r="H290" s="10">
        <v>767.59</v>
      </c>
      <c r="I290" s="10">
        <v>2775.9</v>
      </c>
      <c r="J290" s="10">
        <v>154.56</v>
      </c>
      <c r="K290" s="10">
        <v>105.03</v>
      </c>
      <c r="L290" s="10">
        <v>58.57205664358</v>
      </c>
      <c r="M290" s="10">
        <v>13.017425706878573</v>
      </c>
      <c r="N290" s="12">
        <v>1203.749637832</v>
      </c>
      <c r="O290" s="10">
        <v>2007.88</v>
      </c>
      <c r="P290" s="13">
        <v>37.422783</v>
      </c>
      <c r="Q290" s="13">
        <v>-81.816849</v>
      </c>
      <c r="R290" s="10">
        <v>2.53</v>
      </c>
      <c r="S290" s="10">
        <v>47.19</v>
      </c>
      <c r="T290" s="10">
        <v>23.02</v>
      </c>
      <c r="U290" s="10">
        <v>23.8559360967</v>
      </c>
      <c r="V290" s="10">
        <v>84.76</v>
      </c>
      <c r="W290" s="10">
        <v>7.59</v>
      </c>
      <c r="X290" s="10">
        <v>1.2</v>
      </c>
      <c r="Y290" s="10">
        <v>6.19</v>
      </c>
      <c r="Z290" s="10">
        <v>0</v>
      </c>
      <c r="AA290" s="10">
        <v>0.24</v>
      </c>
      <c r="AB290" s="10">
        <v>0.09</v>
      </c>
      <c r="AC290" s="10">
        <v>3.17</v>
      </c>
      <c r="AD290" s="10">
        <f t="shared" si="79"/>
        <v>15.980316445019243</v>
      </c>
      <c r="AE290" s="10">
        <f t="shared" si="80"/>
        <v>3.6652626276268627</v>
      </c>
      <c r="AF290" s="10">
        <f t="shared" si="81"/>
        <v>0.5902362710691738</v>
      </c>
      <c r="AG290" s="10">
        <f t="shared" si="82"/>
        <v>2.8772311626870875</v>
      </c>
      <c r="AH290" s="10">
        <f t="shared" si="87"/>
        <v>6117.852190277672</v>
      </c>
      <c r="AI290" s="10">
        <f t="shared" si="83"/>
        <v>12.302340010636414</v>
      </c>
      <c r="AJ290" s="10">
        <f t="shared" si="84"/>
        <v>1.7931758933978323</v>
      </c>
      <c r="AK290" s="12">
        <f t="shared" si="88"/>
        <v>1.2860573053760684</v>
      </c>
      <c r="AL290" s="12">
        <f t="shared" si="89"/>
        <v>0.7775703274027749</v>
      </c>
      <c r="AM290" s="12">
        <f t="shared" si="85"/>
        <v>29.110576862406834</v>
      </c>
      <c r="AN290" s="12">
        <f t="shared" si="90"/>
        <v>3569.9664739934283</v>
      </c>
      <c r="AO290" s="10">
        <f t="shared" si="86"/>
        <v>0.016958826596071563</v>
      </c>
      <c r="AQ290" s="10"/>
      <c r="AR290" s="11"/>
      <c r="AS290" s="11"/>
      <c r="AT290" s="10"/>
      <c r="AU290" s="10"/>
      <c r="AV290" s="10"/>
      <c r="AW290" s="10"/>
      <c r="AX290" s="10"/>
      <c r="AY290" s="10"/>
      <c r="AZ290" s="10"/>
      <c r="BA290" s="10"/>
      <c r="BB290" s="10"/>
      <c r="BC290" s="13"/>
      <c r="BD290" s="13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</row>
    <row r="291" spans="1:80" ht="12.75">
      <c r="A291" s="1">
        <v>289</v>
      </c>
      <c r="B291" s="9" t="s">
        <v>611</v>
      </c>
      <c r="C291" s="1" t="s">
        <v>612</v>
      </c>
      <c r="D291" s="10">
        <v>1188</v>
      </c>
      <c r="E291" s="11">
        <v>37.81759718</v>
      </c>
      <c r="F291" s="11">
        <v>-82.3887568</v>
      </c>
      <c r="G291" s="10">
        <v>296.011740249</v>
      </c>
      <c r="H291" s="10">
        <v>767.8155316039</v>
      </c>
      <c r="I291" s="10">
        <v>2824.2</v>
      </c>
      <c r="J291" s="10">
        <v>146.3703250885</v>
      </c>
      <c r="K291" s="10">
        <v>123.8696141655</v>
      </c>
      <c r="L291" s="10">
        <v>71.08792747944</v>
      </c>
      <c r="M291" s="10">
        <v>7.99964892734183</v>
      </c>
      <c r="N291" s="12">
        <v>1534.76495531</v>
      </c>
      <c r="O291" s="10">
        <v>1996.39114</v>
      </c>
      <c r="P291" s="13">
        <v>37.487011</v>
      </c>
      <c r="Q291" s="13">
        <v>-81.907341</v>
      </c>
      <c r="R291" s="10">
        <v>2.5325084749999998</v>
      </c>
      <c r="S291" s="10">
        <v>47.46933936</v>
      </c>
      <c r="T291" s="10">
        <v>17.688967214</v>
      </c>
      <c r="U291" s="10">
        <v>22.79892880058</v>
      </c>
      <c r="V291" s="10">
        <v>84.14</v>
      </c>
      <c r="W291" s="10">
        <v>7.98</v>
      </c>
      <c r="X291" s="10">
        <v>1.35</v>
      </c>
      <c r="Y291" s="10">
        <v>6.09</v>
      </c>
      <c r="Z291" s="10">
        <v>0</v>
      </c>
      <c r="AA291" s="10">
        <v>0.26</v>
      </c>
      <c r="AB291" s="10">
        <v>0.24</v>
      </c>
      <c r="AC291" s="10">
        <v>3.21</v>
      </c>
      <c r="AD291" s="10">
        <f t="shared" si="79"/>
        <v>16.711698344892564</v>
      </c>
      <c r="AE291" s="10">
        <f t="shared" si="80"/>
        <v>4.253782351281246</v>
      </c>
      <c r="AF291" s="10">
        <f t="shared" si="81"/>
        <v>0.5478867667761503</v>
      </c>
      <c r="AG291" s="10">
        <f t="shared" si="82"/>
        <v>3.3392191457557785</v>
      </c>
      <c r="AH291" s="10">
        <f t="shared" si="87"/>
        <v>9041.950415121542</v>
      </c>
      <c r="AI291" s="10">
        <f t="shared" si="83"/>
        <v>9.540837797934403</v>
      </c>
      <c r="AJ291" s="10">
        <f t="shared" si="84"/>
        <v>1.7424845336970258</v>
      </c>
      <c r="AK291" s="12">
        <f t="shared" si="88"/>
        <v>1.2918896930218855</v>
      </c>
      <c r="AL291" s="12">
        <f t="shared" si="89"/>
        <v>0.7740598948977444</v>
      </c>
      <c r="AM291" s="12">
        <f t="shared" si="85"/>
        <v>43.7954830525268</v>
      </c>
      <c r="AN291" s="12">
        <f t="shared" si="90"/>
        <v>3648.5548710324088</v>
      </c>
      <c r="AO291" s="10">
        <f t="shared" si="86"/>
        <v>0.010418712044846576</v>
      </c>
      <c r="AQ291" s="10"/>
      <c r="AR291" s="11"/>
      <c r="AS291" s="11"/>
      <c r="AT291" s="10"/>
      <c r="AU291" s="10"/>
      <c r="AV291" s="10"/>
      <c r="AW291" s="10"/>
      <c r="AX291" s="10"/>
      <c r="AY291" s="10"/>
      <c r="AZ291" s="10"/>
      <c r="BA291" s="10"/>
      <c r="BB291" s="10"/>
      <c r="BC291" s="13"/>
      <c r="BD291" s="13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</row>
    <row r="292" spans="1:80" ht="12.75">
      <c r="A292" s="1">
        <v>290</v>
      </c>
      <c r="B292" s="9" t="s">
        <v>613</v>
      </c>
      <c r="C292" s="1" t="s">
        <v>614</v>
      </c>
      <c r="D292" s="10">
        <v>1280</v>
      </c>
      <c r="E292" s="11">
        <v>37.83731869</v>
      </c>
      <c r="F292" s="11">
        <v>-82.4087578</v>
      </c>
      <c r="G292" s="10">
        <v>291.86</v>
      </c>
      <c r="H292" s="10">
        <v>761.34</v>
      </c>
      <c r="I292" s="10">
        <v>2812.8</v>
      </c>
      <c r="J292" s="10">
        <v>146.89</v>
      </c>
      <c r="K292" s="10">
        <v>127.24</v>
      </c>
      <c r="L292" s="10">
        <v>72.80391660756</v>
      </c>
      <c r="M292" s="10">
        <v>10.296847951572413</v>
      </c>
      <c r="N292" s="12">
        <v>1651.223313243</v>
      </c>
      <c r="O292" s="10">
        <v>1983.27</v>
      </c>
      <c r="P292" s="13">
        <v>37.505245</v>
      </c>
      <c r="Q292" s="13">
        <v>-81.947159</v>
      </c>
      <c r="R292" s="10">
        <v>2.56</v>
      </c>
      <c r="S292" s="10">
        <v>47.49</v>
      </c>
      <c r="T292" s="10">
        <v>23.23</v>
      </c>
      <c r="U292" s="10">
        <v>22.45458013156</v>
      </c>
      <c r="V292" s="10">
        <v>82.7</v>
      </c>
      <c r="W292" s="10">
        <v>9.03</v>
      </c>
      <c r="X292" s="10">
        <v>1.8</v>
      </c>
      <c r="Y292" s="10">
        <v>5.97</v>
      </c>
      <c r="Z292" s="10">
        <v>0</v>
      </c>
      <c r="AA292" s="10">
        <v>0.27</v>
      </c>
      <c r="AB292" s="10">
        <v>0.28</v>
      </c>
      <c r="AC292" s="10">
        <v>3.22</v>
      </c>
      <c r="AD292" s="10">
        <f t="shared" si="79"/>
        <v>17.581471707074122</v>
      </c>
      <c r="AE292" s="10">
        <f t="shared" si="80"/>
        <v>4.14094552609418</v>
      </c>
      <c r="AF292" s="10">
        <f t="shared" si="81"/>
        <v>0.5553012930762865</v>
      </c>
      <c r="AG292" s="10">
        <f t="shared" si="82"/>
        <v>3.2506422379839317</v>
      </c>
      <c r="AH292" s="10">
        <f t="shared" si="87"/>
        <v>9253.894150828271</v>
      </c>
      <c r="AI292" s="10">
        <f t="shared" si="83"/>
        <v>9.63749743027479</v>
      </c>
      <c r="AJ292" s="10">
        <f t="shared" si="84"/>
        <v>1.747708171881337</v>
      </c>
      <c r="AK292" s="12">
        <f t="shared" si="88"/>
        <v>1.2900182134710936</v>
      </c>
      <c r="AL292" s="12">
        <f t="shared" si="89"/>
        <v>0.775182853666281</v>
      </c>
      <c r="AM292" s="12">
        <f t="shared" si="85"/>
        <v>39.65258552833918</v>
      </c>
      <c r="AN292" s="12">
        <f t="shared" si="90"/>
        <v>3628.5632308514923</v>
      </c>
      <c r="AO292" s="10">
        <f t="shared" si="86"/>
        <v>0.01352463807441145</v>
      </c>
      <c r="AQ292" s="10"/>
      <c r="AR292" s="11"/>
      <c r="AS292" s="11"/>
      <c r="AT292" s="10"/>
      <c r="AU292" s="10"/>
      <c r="AV292" s="10"/>
      <c r="AW292" s="10"/>
      <c r="AX292" s="10"/>
      <c r="AY292" s="10"/>
      <c r="AZ292" s="10"/>
      <c r="BA292" s="10"/>
      <c r="BB292" s="10"/>
      <c r="BC292" s="13"/>
      <c r="BD292" s="13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</row>
    <row r="293" spans="1:80" ht="12.75">
      <c r="A293" s="1">
        <v>291</v>
      </c>
      <c r="B293" s="9" t="s">
        <v>615</v>
      </c>
      <c r="C293" s="1" t="s">
        <v>616</v>
      </c>
      <c r="D293" s="10">
        <v>1507</v>
      </c>
      <c r="E293" s="11">
        <v>38.0056466</v>
      </c>
      <c r="F293" s="11">
        <v>-82.51459729</v>
      </c>
      <c r="G293" s="10">
        <v>395.09</v>
      </c>
      <c r="H293" s="10">
        <v>746.84</v>
      </c>
      <c r="I293" s="10">
        <v>2870.2</v>
      </c>
      <c r="J293" s="10">
        <v>144.08</v>
      </c>
      <c r="K293" s="10">
        <v>151.79</v>
      </c>
      <c r="L293" s="10">
        <v>85.21610623628</v>
      </c>
      <c r="M293" s="10">
        <v>8.482049384483215</v>
      </c>
      <c r="N293" s="12">
        <v>1954.105217868</v>
      </c>
      <c r="O293" s="10">
        <v>1973.43</v>
      </c>
      <c r="P293" s="13">
        <v>37.560638</v>
      </c>
      <c r="Q293" s="13">
        <v>-82.029366</v>
      </c>
      <c r="R293" s="10">
        <v>2.57</v>
      </c>
      <c r="S293" s="10">
        <v>47.65</v>
      </c>
      <c r="T293" s="10">
        <v>23.1</v>
      </c>
      <c r="U293" s="10">
        <v>21.85572079047</v>
      </c>
      <c r="V293" s="10">
        <v>81.91</v>
      </c>
      <c r="W293" s="10">
        <v>9.78</v>
      </c>
      <c r="X293" s="10">
        <v>1.75</v>
      </c>
      <c r="Y293" s="10">
        <v>6</v>
      </c>
      <c r="Z293" s="10">
        <v>0</v>
      </c>
      <c r="AA293" s="10">
        <v>0.27</v>
      </c>
      <c r="AB293" s="10">
        <v>0.34</v>
      </c>
      <c r="AC293" s="10">
        <v>3.24</v>
      </c>
      <c r="AD293" s="10">
        <f t="shared" si="79"/>
        <v>17.684450352865433</v>
      </c>
      <c r="AE293" s="10">
        <f t="shared" si="80"/>
        <v>4.818702562755779</v>
      </c>
      <c r="AF293" s="10">
        <f t="shared" si="81"/>
        <v>0.5147701831308353</v>
      </c>
      <c r="AG293" s="10">
        <f t="shared" si="82"/>
        <v>3.7826815117632866</v>
      </c>
      <c r="AH293" s="10">
        <f t="shared" si="87"/>
        <v>13592.446375515374</v>
      </c>
      <c r="AI293" s="10">
        <f t="shared" si="83"/>
        <v>7.264673871776051</v>
      </c>
      <c r="AJ293" s="10">
        <f t="shared" si="84"/>
        <v>1.7812360444999626</v>
      </c>
      <c r="AK293" s="12">
        <f t="shared" si="88"/>
        <v>1.2966856123875248</v>
      </c>
      <c r="AL293" s="12">
        <f t="shared" si="89"/>
        <v>0.7711969581884603</v>
      </c>
      <c r="AM293" s="12">
        <f t="shared" si="85"/>
        <v>52.11860256322413</v>
      </c>
      <c r="AN293" s="12">
        <f t="shared" si="90"/>
        <v>3721.7470446746734</v>
      </c>
      <c r="AO293" s="10">
        <f t="shared" si="86"/>
        <v>0.011357251063793067</v>
      </c>
      <c r="AQ293" s="10"/>
      <c r="AR293" s="11"/>
      <c r="AS293" s="11"/>
      <c r="AT293" s="10"/>
      <c r="AU293" s="10"/>
      <c r="AV293" s="10"/>
      <c r="AW293" s="10"/>
      <c r="AX293" s="10"/>
      <c r="AY293" s="10"/>
      <c r="AZ293" s="10"/>
      <c r="BA293" s="10"/>
      <c r="BB293" s="10"/>
      <c r="BC293" s="13"/>
      <c r="BD293" s="13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</row>
    <row r="294" spans="1:80" ht="12.75">
      <c r="A294" s="1">
        <v>292</v>
      </c>
      <c r="B294" s="9" t="s">
        <v>617</v>
      </c>
      <c r="C294" s="1" t="s">
        <v>618</v>
      </c>
      <c r="D294" s="10">
        <v>217</v>
      </c>
      <c r="E294" s="11">
        <v>38.144531</v>
      </c>
      <c r="F294" s="11">
        <v>-82.6846033</v>
      </c>
      <c r="G294" s="10">
        <v>116.241225498</v>
      </c>
      <c r="H294" s="10">
        <v>508.3414385344</v>
      </c>
      <c r="I294" s="10">
        <v>744.5</v>
      </c>
      <c r="J294" s="10">
        <v>31.6685314178466</v>
      </c>
      <c r="K294" s="10">
        <v>32.80079093994</v>
      </c>
      <c r="L294" s="10">
        <v>23.26073817481</v>
      </c>
      <c r="M294" s="10">
        <v>17.976524623435413</v>
      </c>
      <c r="N294" s="12">
        <v>281.149846724</v>
      </c>
      <c r="O294" s="10">
        <v>930.1762079646</v>
      </c>
      <c r="P294" s="13">
        <v>38.0284309</v>
      </c>
      <c r="Q294" s="13">
        <v>-82.8293839</v>
      </c>
      <c r="R294" s="10">
        <v>2.754056604</v>
      </c>
      <c r="S294" s="10">
        <v>46.62618671</v>
      </c>
      <c r="T294" s="10">
        <v>19.894898876</v>
      </c>
      <c r="U294" s="10">
        <v>18.03481469377</v>
      </c>
      <c r="V294" s="10">
        <v>84.25</v>
      </c>
      <c r="W294" s="10">
        <v>9.3</v>
      </c>
      <c r="X294" s="10">
        <v>0.04</v>
      </c>
      <c r="Y294" s="10">
        <v>4.77</v>
      </c>
      <c r="Z294" s="10">
        <v>0</v>
      </c>
      <c r="AA294" s="10">
        <v>1.45</v>
      </c>
      <c r="AB294" s="10">
        <v>0.2</v>
      </c>
      <c r="AC294" s="10">
        <v>2.52</v>
      </c>
      <c r="AD294" s="10">
        <f t="shared" si="79"/>
        <v>9.329024658168334</v>
      </c>
      <c r="AE294" s="10">
        <f t="shared" si="80"/>
        <v>2.493372997405822</v>
      </c>
      <c r="AF294" s="10">
        <f t="shared" si="81"/>
        <v>0.7156238688429977</v>
      </c>
      <c r="AG294" s="10">
        <f t="shared" si="82"/>
        <v>1.9572978029635701</v>
      </c>
      <c r="AH294" s="10">
        <f t="shared" si="87"/>
        <v>1517.5220545429654</v>
      </c>
      <c r="AI294" s="10">
        <f t="shared" si="83"/>
        <v>6.404784505758755</v>
      </c>
      <c r="AJ294" s="10">
        <f t="shared" si="84"/>
        <v>1.4101354262033399</v>
      </c>
      <c r="AK294" s="12">
        <f t="shared" si="88"/>
        <v>1.2956214134746542</v>
      </c>
      <c r="AL294" s="12">
        <f t="shared" si="89"/>
        <v>0.771830404777084</v>
      </c>
      <c r="AM294" s="12">
        <f t="shared" si="85"/>
        <v>7.736266984895633</v>
      </c>
      <c r="AN294" s="12">
        <f t="shared" si="90"/>
        <v>964.5901423318801</v>
      </c>
      <c r="AO294" s="10">
        <f t="shared" si="86"/>
        <v>0.035363091144533794</v>
      </c>
      <c r="AQ294" s="10"/>
      <c r="AR294" s="11"/>
      <c r="AS294" s="11"/>
      <c r="AT294" s="10"/>
      <c r="AU294" s="10"/>
      <c r="AV294" s="10"/>
      <c r="AW294" s="10"/>
      <c r="AX294" s="10"/>
      <c r="AY294" s="10"/>
      <c r="AZ294" s="10"/>
      <c r="BA294" s="10"/>
      <c r="BB294" s="10"/>
      <c r="BC294" s="13"/>
      <c r="BD294" s="13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</row>
    <row r="295" spans="1:80" ht="12.75">
      <c r="A295" s="1">
        <v>293</v>
      </c>
      <c r="B295" s="9" t="s">
        <v>619</v>
      </c>
      <c r="C295" s="1" t="s">
        <v>620</v>
      </c>
      <c r="D295" s="10">
        <v>400</v>
      </c>
      <c r="E295" s="11">
        <v>38.3300813</v>
      </c>
      <c r="F295" s="11">
        <v>-82.9393353</v>
      </c>
      <c r="G295" s="10">
        <v>142.58</v>
      </c>
      <c r="H295" s="10">
        <v>462.5</v>
      </c>
      <c r="I295" s="10">
        <v>793</v>
      </c>
      <c r="J295" s="10">
        <v>35.98</v>
      </c>
      <c r="K295" s="10">
        <v>44.88</v>
      </c>
      <c r="L295" s="10">
        <v>26.66499901858</v>
      </c>
      <c r="M295" s="10">
        <v>2.940460757267</v>
      </c>
      <c r="N295" s="12">
        <v>560.0676448185</v>
      </c>
      <c r="O295" s="10">
        <v>953.21</v>
      </c>
      <c r="P295" s="13">
        <v>38.168701</v>
      </c>
      <c r="Q295" s="13">
        <v>-83.041084</v>
      </c>
      <c r="R295" s="10">
        <v>2.8</v>
      </c>
      <c r="S295" s="10">
        <v>46.16</v>
      </c>
      <c r="T295" s="10">
        <v>22.19</v>
      </c>
      <c r="U295" s="10">
        <v>18.03607524446</v>
      </c>
      <c r="V295" s="10">
        <v>76.26</v>
      </c>
      <c r="W295" s="10">
        <v>16.97</v>
      </c>
      <c r="X295" s="10">
        <v>0.05</v>
      </c>
      <c r="Y295" s="10">
        <v>5.91</v>
      </c>
      <c r="Z295" s="10">
        <v>0</v>
      </c>
      <c r="AA295" s="10">
        <v>0.57</v>
      </c>
      <c r="AB295" s="10">
        <v>0.23</v>
      </c>
      <c r="AC295" s="10">
        <v>3.2</v>
      </c>
      <c r="AD295" s="10">
        <f t="shared" si="79"/>
        <v>15.000938110715195</v>
      </c>
      <c r="AE295" s="10">
        <f t="shared" si="80"/>
        <v>1.777555431652181</v>
      </c>
      <c r="AF295" s="10">
        <f t="shared" si="81"/>
        <v>0.8475530032554084</v>
      </c>
      <c r="AG295" s="10">
        <f t="shared" si="82"/>
        <v>1.3953810138469622</v>
      </c>
      <c r="AH295" s="10">
        <f t="shared" si="87"/>
        <v>2527.1648399509913</v>
      </c>
      <c r="AI295" s="10">
        <f t="shared" si="83"/>
        <v>5.561789872352363</v>
      </c>
      <c r="AJ295" s="10">
        <f t="shared" si="84"/>
        <v>1.6831052560222448</v>
      </c>
      <c r="AK295" s="12">
        <f t="shared" si="88"/>
        <v>1.4001691120462498</v>
      </c>
      <c r="AL295" s="12">
        <f t="shared" si="89"/>
        <v>0.7141994430505395</v>
      </c>
      <c r="AM295" s="12">
        <f t="shared" si="85"/>
        <v>26.172496738592937</v>
      </c>
      <c r="AN295" s="12">
        <f t="shared" si="90"/>
        <v>1110.3341058526762</v>
      </c>
      <c r="AO295" s="10">
        <f t="shared" si="86"/>
        <v>0.006357752988685406</v>
      </c>
      <c r="AQ295" s="10"/>
      <c r="AR295" s="11"/>
      <c r="AS295" s="11"/>
      <c r="AT295" s="10"/>
      <c r="AU295" s="10"/>
      <c r="AV295" s="10"/>
      <c r="AW295" s="10"/>
      <c r="AX295" s="10"/>
      <c r="AY295" s="10"/>
      <c r="AZ295" s="10"/>
      <c r="BA295" s="10"/>
      <c r="BB295" s="10"/>
      <c r="BC295" s="13"/>
      <c r="BD295" s="13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</row>
    <row r="296" spans="1:80" ht="12.75">
      <c r="A296" s="1">
        <v>294</v>
      </c>
      <c r="B296" s="9" t="s">
        <v>621</v>
      </c>
      <c r="C296" s="1" t="s">
        <v>622</v>
      </c>
      <c r="D296" s="10">
        <v>12.2</v>
      </c>
      <c r="E296" s="11">
        <v>38.233695</v>
      </c>
      <c r="F296" s="11">
        <v>-82.7087717</v>
      </c>
      <c r="G296" s="10">
        <v>28.87</v>
      </c>
      <c r="H296" s="10">
        <v>439.89</v>
      </c>
      <c r="I296" s="10">
        <v>499</v>
      </c>
      <c r="J296" s="10">
        <v>5.74</v>
      </c>
      <c r="K296" s="10">
        <v>8.17</v>
      </c>
      <c r="L296" s="10">
        <v>6.73207967285</v>
      </c>
      <c r="M296" s="10">
        <v>26.11124169251</v>
      </c>
      <c r="N296" s="12">
        <v>17.87272368694</v>
      </c>
      <c r="O296" s="10">
        <v>902.66</v>
      </c>
      <c r="P296" s="13">
        <v>38.221104</v>
      </c>
      <c r="Q296" s="13">
        <v>-82.768944</v>
      </c>
      <c r="R296" s="10">
        <v>2.73</v>
      </c>
      <c r="S296" s="10">
        <v>45.58</v>
      </c>
      <c r="T296" s="10">
        <v>21.89</v>
      </c>
      <c r="U296" s="10">
        <v>18.03603266581</v>
      </c>
      <c r="V296" s="10">
        <v>70.21</v>
      </c>
      <c r="W296" s="10">
        <v>24.07</v>
      </c>
      <c r="X296" s="10">
        <v>0</v>
      </c>
      <c r="Y296" s="10">
        <v>5.7</v>
      </c>
      <c r="Z296" s="10">
        <v>0</v>
      </c>
      <c r="AA296" s="10">
        <v>0.02</v>
      </c>
      <c r="AB296" s="10">
        <v>0</v>
      </c>
      <c r="AC296" s="10">
        <v>3.46</v>
      </c>
      <c r="AD296" s="10">
        <f t="shared" si="79"/>
        <v>1.8122186000266358</v>
      </c>
      <c r="AE296" s="10">
        <f t="shared" si="80"/>
        <v>3.7148276001311613</v>
      </c>
      <c r="AF296" s="10">
        <f t="shared" si="81"/>
        <v>0.5862854437601419</v>
      </c>
      <c r="AG296" s="10">
        <f t="shared" si="82"/>
        <v>2.916139666102962</v>
      </c>
      <c r="AH296" s="10">
        <f t="shared" si="87"/>
        <v>89.3658650931114</v>
      </c>
      <c r="AI296" s="10">
        <f t="shared" si="83"/>
        <v>17.28437824731555</v>
      </c>
      <c r="AJ296" s="10">
        <f t="shared" si="84"/>
        <v>1.2135922919850504</v>
      </c>
      <c r="AK296" s="12">
        <f t="shared" si="88"/>
        <v>1.4649773513885245</v>
      </c>
      <c r="AL296" s="12">
        <f t="shared" si="89"/>
        <v>0.6826044095850268</v>
      </c>
      <c r="AM296" s="12">
        <f t="shared" si="85"/>
        <v>1.5988521091374845</v>
      </c>
      <c r="AN296" s="12">
        <f t="shared" si="90"/>
        <v>731.0236983428737</v>
      </c>
      <c r="AO296" s="10">
        <f t="shared" si="86"/>
        <v>0.059358570762031417</v>
      </c>
      <c r="AQ296" s="10"/>
      <c r="AR296" s="11"/>
      <c r="AS296" s="11"/>
      <c r="AT296" s="10"/>
      <c r="AU296" s="10"/>
      <c r="AV296" s="10"/>
      <c r="AW296" s="10"/>
      <c r="AX296" s="10"/>
      <c r="AY296" s="10"/>
      <c r="AZ296" s="10"/>
      <c r="BA296" s="10"/>
      <c r="BB296" s="10"/>
      <c r="BC296" s="13"/>
      <c r="BD296" s="13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</row>
    <row r="297" spans="1:80" ht="12.75">
      <c r="A297" s="1">
        <v>295</v>
      </c>
      <c r="B297" s="9" t="s">
        <v>623</v>
      </c>
      <c r="C297" s="1" t="s">
        <v>624</v>
      </c>
      <c r="D297" s="10">
        <v>0.94</v>
      </c>
      <c r="E297" s="11">
        <v>38.36397074</v>
      </c>
      <c r="F297" s="11">
        <v>-82.79572009</v>
      </c>
      <c r="G297" s="10">
        <v>5.5</v>
      </c>
      <c r="H297" s="10">
        <v>433.75</v>
      </c>
      <c r="I297" s="10">
        <v>355.1</v>
      </c>
      <c r="J297" s="10">
        <v>131.47</v>
      </c>
      <c r="K297" s="10">
        <v>1.51</v>
      </c>
      <c r="L297" s="10">
        <v>1.38152009729</v>
      </c>
      <c r="M297" s="10">
        <v>88.20035649478419</v>
      </c>
      <c r="N297" s="12">
        <v>1.367935415852</v>
      </c>
      <c r="O297" s="10">
        <v>854.94</v>
      </c>
      <c r="P297" s="13">
        <v>38.367409</v>
      </c>
      <c r="Q297" s="13">
        <v>-82.807884</v>
      </c>
      <c r="R297" s="10">
        <v>2.72</v>
      </c>
      <c r="S297" s="10">
        <v>44.61</v>
      </c>
      <c r="T297" s="10">
        <v>22.29</v>
      </c>
      <c r="U297" s="10">
        <v>18.03620729869</v>
      </c>
      <c r="V297" s="10">
        <v>64.78</v>
      </c>
      <c r="W297" s="10">
        <v>25.42</v>
      </c>
      <c r="X297" s="10">
        <v>0.04</v>
      </c>
      <c r="Y297" s="10">
        <v>9.48</v>
      </c>
      <c r="Z297" s="10">
        <v>0</v>
      </c>
      <c r="AA297" s="10">
        <v>0</v>
      </c>
      <c r="AB297" s="10">
        <v>0.19</v>
      </c>
      <c r="AC297" s="10">
        <v>5.7</v>
      </c>
      <c r="AD297" s="10">
        <f t="shared" si="79"/>
        <v>0.6804099352907793</v>
      </c>
      <c r="AE297" s="10">
        <f t="shared" si="80"/>
        <v>2.030423169378905</v>
      </c>
      <c r="AF297" s="10">
        <f t="shared" si="81"/>
        <v>0.793021867669663</v>
      </c>
      <c r="AG297" s="10">
        <f t="shared" si="82"/>
        <v>1.5938821879624405</v>
      </c>
      <c r="AH297" s="10">
        <f t="shared" si="87"/>
        <v>4.72575911772384</v>
      </c>
      <c r="AI297" s="10">
        <f t="shared" si="83"/>
        <v>64.56363636363636</v>
      </c>
      <c r="AJ297" s="10">
        <f t="shared" si="84"/>
        <v>1.0929989386054009</v>
      </c>
      <c r="AK297" s="12">
        <f t="shared" si="88"/>
        <v>1.4552504423957449</v>
      </c>
      <c r="AL297" s="12">
        <f t="shared" si="89"/>
        <v>0.6871669445114363</v>
      </c>
      <c r="AM297" s="12">
        <f t="shared" si="85"/>
        <v>0.16078361059040078</v>
      </c>
      <c r="AN297" s="12">
        <f t="shared" si="90"/>
        <v>516.759432094729</v>
      </c>
      <c r="AO297" s="10">
        <f t="shared" si="86"/>
        <v>0.20334376137126037</v>
      </c>
      <c r="AQ297" s="10"/>
      <c r="AR297" s="11"/>
      <c r="AS297" s="11"/>
      <c r="AT297" s="10"/>
      <c r="AU297" s="10"/>
      <c r="AV297" s="10"/>
      <c r="AW297" s="10"/>
      <c r="AX297" s="10"/>
      <c r="AY297" s="10"/>
      <c r="AZ297" s="10"/>
      <c r="BA297" s="10"/>
      <c r="BB297" s="10"/>
      <c r="BC297" s="13"/>
      <c r="BD297" s="13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</row>
    <row r="298" spans="5:80" ht="12.75">
      <c r="E298" s="18"/>
      <c r="F298" s="18"/>
      <c r="G298" s="19"/>
      <c r="H298" s="19"/>
      <c r="I298" s="19"/>
      <c r="J298" s="19"/>
      <c r="K298" s="19"/>
      <c r="L298" s="19"/>
      <c r="M298" s="19"/>
      <c r="N298" s="2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2"/>
      <c r="AL298" s="12"/>
      <c r="AM298" s="12"/>
      <c r="AN298" s="12"/>
      <c r="AO298" s="10"/>
      <c r="AR298" s="18"/>
      <c r="AS298" s="18"/>
      <c r="AT298" s="19"/>
      <c r="AU298" s="19"/>
      <c r="AV298" s="19"/>
      <c r="AW298" s="19"/>
      <c r="AX298" s="19"/>
      <c r="AY298" s="19"/>
      <c r="AZ298" s="19"/>
      <c r="BA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21"/>
    </row>
    <row r="299" spans="7:41" ht="12.75">
      <c r="G299" s="19"/>
      <c r="H299" s="19"/>
      <c r="I299" s="19"/>
      <c r="J299" s="19"/>
      <c r="K299" s="19"/>
      <c r="L299" s="19"/>
      <c r="M299" s="19"/>
      <c r="N299" s="20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20"/>
      <c r="AL299" s="20"/>
      <c r="AM299" s="20"/>
      <c r="AN299" s="20"/>
      <c r="AO299" s="19"/>
    </row>
    <row r="300" spans="7:41" ht="12.75">
      <c r="G300" s="19"/>
      <c r="H300" s="19"/>
      <c r="I300" s="19"/>
      <c r="J300" s="19"/>
      <c r="K300" s="19"/>
      <c r="L300" s="19"/>
      <c r="M300" s="19"/>
      <c r="N300" s="20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20"/>
      <c r="AL300" s="20"/>
      <c r="AM300" s="20"/>
      <c r="AN300" s="20"/>
      <c r="AO300" s="19"/>
    </row>
    <row r="301" spans="7:41" ht="12.75">
      <c r="G301" s="19"/>
      <c r="H301" s="19"/>
      <c r="I301" s="19"/>
      <c r="J301" s="19"/>
      <c r="K301" s="19"/>
      <c r="L301" s="19"/>
      <c r="M301" s="19"/>
      <c r="N301" s="20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20"/>
      <c r="AL301" s="20"/>
      <c r="AM301" s="20"/>
      <c r="AN301" s="20"/>
      <c r="AO301" s="19"/>
    </row>
    <row r="302" spans="32:41" ht="12.75">
      <c r="AF302" s="19"/>
      <c r="AG302" s="19"/>
      <c r="AH302" s="19"/>
      <c r="AI302" s="19"/>
      <c r="AJ302" s="19"/>
      <c r="AK302" s="20"/>
      <c r="AL302" s="20"/>
      <c r="AM302" s="20"/>
      <c r="AN302" s="20"/>
      <c r="AO302" s="21"/>
    </row>
    <row r="303" spans="32:41" ht="12.75">
      <c r="AF303" s="19"/>
      <c r="AG303" s="19"/>
      <c r="AH303" s="19"/>
      <c r="AI303" s="19"/>
      <c r="AJ303" s="19"/>
      <c r="AK303" s="20"/>
      <c r="AL303" s="20"/>
      <c r="AM303" s="20"/>
      <c r="AN303" s="20"/>
      <c r="AO303" s="21"/>
    </row>
    <row r="304" spans="32:41" ht="12.75">
      <c r="AF304" s="19"/>
      <c r="AG304" s="19"/>
      <c r="AH304" s="19"/>
      <c r="AI304" s="19"/>
      <c r="AJ304" s="19"/>
      <c r="AK304" s="20"/>
      <c r="AL304" s="20"/>
      <c r="AM304" s="20"/>
      <c r="AN304" s="20"/>
      <c r="AO304" s="21"/>
    </row>
    <row r="305" spans="32:41" ht="12.75">
      <c r="AF305" s="19"/>
      <c r="AG305" s="19"/>
      <c r="AH305" s="19"/>
      <c r="AI305" s="19"/>
      <c r="AJ305" s="19"/>
      <c r="AK305" s="20"/>
      <c r="AL305" s="20"/>
      <c r="AM305" s="20"/>
      <c r="AN305" s="20"/>
      <c r="AO305" s="21"/>
    </row>
    <row r="306" spans="32:41" ht="12.75">
      <c r="AF306" s="19"/>
      <c r="AG306" s="19"/>
      <c r="AH306" s="19"/>
      <c r="AI306" s="19"/>
      <c r="AJ306" s="19"/>
      <c r="AK306" s="20"/>
      <c r="AL306" s="20"/>
      <c r="AM306" s="20"/>
      <c r="AN306" s="20"/>
      <c r="AO306" s="21"/>
    </row>
    <row r="307" spans="32:41" ht="12.75">
      <c r="AF307" s="19"/>
      <c r="AG307" s="19"/>
      <c r="AH307" s="19"/>
      <c r="AI307" s="19"/>
      <c r="AJ307" s="19"/>
      <c r="AK307" s="20"/>
      <c r="AL307" s="20"/>
      <c r="AM307" s="20"/>
      <c r="AN307" s="20"/>
      <c r="AO307" s="21"/>
    </row>
    <row r="308" spans="32:41" ht="12.75">
      <c r="AF308" s="19"/>
      <c r="AG308" s="19"/>
      <c r="AH308" s="19"/>
      <c r="AI308" s="19"/>
      <c r="AJ308" s="19"/>
      <c r="AK308" s="20"/>
      <c r="AL308" s="20"/>
      <c r="AM308" s="20"/>
      <c r="AN308" s="20"/>
      <c r="AO308" s="21"/>
    </row>
    <row r="309" spans="32:41" ht="12.75">
      <c r="AF309" s="19"/>
      <c r="AG309" s="19"/>
      <c r="AH309" s="19"/>
      <c r="AI309" s="19"/>
      <c r="AJ309" s="19"/>
      <c r="AK309" s="20"/>
      <c r="AL309" s="20"/>
      <c r="AM309" s="20"/>
      <c r="AN309" s="20"/>
      <c r="AO309" s="21"/>
    </row>
    <row r="310" spans="32:41" ht="12.75">
      <c r="AF310" s="19"/>
      <c r="AG310" s="19"/>
      <c r="AH310" s="19"/>
      <c r="AI310" s="19"/>
      <c r="AJ310" s="19"/>
      <c r="AK310" s="20"/>
      <c r="AL310" s="20"/>
      <c r="AM310" s="20"/>
      <c r="AN310" s="20"/>
      <c r="AO310" s="21"/>
    </row>
    <row r="311" spans="32:41" ht="12.75">
      <c r="AF311" s="19"/>
      <c r="AG311" s="19"/>
      <c r="AH311" s="19"/>
      <c r="AI311" s="19"/>
      <c r="AJ311" s="19"/>
      <c r="AK311" s="20"/>
      <c r="AL311" s="20"/>
      <c r="AM311" s="20"/>
      <c r="AN311" s="20"/>
      <c r="AO311" s="21"/>
    </row>
    <row r="312" spans="32:41" ht="12.75">
      <c r="AF312" s="19"/>
      <c r="AG312" s="19"/>
      <c r="AH312" s="19"/>
      <c r="AI312" s="19"/>
      <c r="AJ312" s="19"/>
      <c r="AK312" s="20"/>
      <c r="AL312" s="20"/>
      <c r="AM312" s="20"/>
      <c r="AN312" s="20"/>
      <c r="AO312" s="21"/>
    </row>
    <row r="313" spans="32:41" ht="12.75">
      <c r="AF313" s="19"/>
      <c r="AG313" s="19"/>
      <c r="AH313" s="19"/>
      <c r="AI313" s="19"/>
      <c r="AJ313" s="19"/>
      <c r="AK313" s="20"/>
      <c r="AL313" s="20"/>
      <c r="AM313" s="20"/>
      <c r="AN313" s="20"/>
      <c r="AO313" s="21"/>
    </row>
    <row r="314" spans="32:41" ht="12.75">
      <c r="AF314" s="19"/>
      <c r="AG314" s="19"/>
      <c r="AH314" s="19"/>
      <c r="AI314" s="19"/>
      <c r="AJ314" s="19"/>
      <c r="AK314" s="20"/>
      <c r="AL314" s="20"/>
      <c r="AM314" s="20"/>
      <c r="AN314" s="20"/>
      <c r="AO314" s="21"/>
    </row>
    <row r="315" spans="32:41" ht="12.75">
      <c r="AF315" s="19"/>
      <c r="AG315" s="19"/>
      <c r="AH315" s="19"/>
      <c r="AI315" s="19"/>
      <c r="AJ315" s="19"/>
      <c r="AK315" s="20"/>
      <c r="AL315" s="20"/>
      <c r="AM315" s="20"/>
      <c r="AN315" s="20"/>
      <c r="AO315" s="21"/>
    </row>
    <row r="316" spans="32:41" ht="12.75">
      <c r="AF316" s="19"/>
      <c r="AG316" s="19"/>
      <c r="AH316" s="19"/>
      <c r="AI316" s="19"/>
      <c r="AJ316" s="19"/>
      <c r="AK316" s="20"/>
      <c r="AL316" s="20"/>
      <c r="AM316" s="20"/>
      <c r="AN316" s="20"/>
      <c r="AO316" s="21"/>
    </row>
    <row r="317" spans="32:41" ht="12.75">
      <c r="AF317" s="19"/>
      <c r="AG317" s="19"/>
      <c r="AH317" s="19"/>
      <c r="AI317" s="19"/>
      <c r="AJ317" s="19"/>
      <c r="AK317" s="20"/>
      <c r="AL317" s="20"/>
      <c r="AM317" s="20"/>
      <c r="AN317" s="20"/>
      <c r="AO317" s="21"/>
    </row>
    <row r="318" spans="32:41" ht="12.75">
      <c r="AF318" s="19"/>
      <c r="AG318" s="19"/>
      <c r="AH318" s="19"/>
      <c r="AI318" s="19"/>
      <c r="AJ318" s="19"/>
      <c r="AK318" s="20"/>
      <c r="AL318" s="20"/>
      <c r="AM318" s="20"/>
      <c r="AN318" s="20"/>
      <c r="AO318" s="21"/>
    </row>
    <row r="319" spans="32:41" ht="12.75">
      <c r="AF319" s="19"/>
      <c r="AG319" s="19"/>
      <c r="AH319" s="19"/>
      <c r="AI319" s="19"/>
      <c r="AJ319" s="19"/>
      <c r="AK319" s="20"/>
      <c r="AL319" s="20"/>
      <c r="AM319" s="20"/>
      <c r="AN319" s="20"/>
      <c r="AO319" s="21"/>
    </row>
    <row r="320" spans="32:41" ht="12.75">
      <c r="AF320" s="19"/>
      <c r="AG320" s="19"/>
      <c r="AH320" s="19"/>
      <c r="AI320" s="19"/>
      <c r="AJ320" s="19"/>
      <c r="AK320" s="20"/>
      <c r="AL320" s="20"/>
      <c r="AM320" s="20"/>
      <c r="AN320" s="20"/>
      <c r="AO320" s="21"/>
    </row>
    <row r="321" spans="32:41" ht="12.75">
      <c r="AF321" s="19"/>
      <c r="AG321" s="19"/>
      <c r="AH321" s="19"/>
      <c r="AI321" s="19"/>
      <c r="AJ321" s="19"/>
      <c r="AK321" s="20"/>
      <c r="AL321" s="20"/>
      <c r="AM321" s="20"/>
      <c r="AN321" s="20"/>
      <c r="AO321" s="21"/>
    </row>
    <row r="322" spans="32:41" ht="12.75">
      <c r="AF322" s="19"/>
      <c r="AG322" s="19"/>
      <c r="AH322" s="19"/>
      <c r="AI322" s="19"/>
      <c r="AJ322" s="19"/>
      <c r="AK322" s="20"/>
      <c r="AL322" s="20"/>
      <c r="AM322" s="20"/>
      <c r="AN322" s="20"/>
      <c r="AO322" s="21"/>
    </row>
    <row r="323" spans="32:41" ht="12.75">
      <c r="AF323" s="19"/>
      <c r="AG323" s="19"/>
      <c r="AH323" s="19"/>
      <c r="AI323" s="19"/>
      <c r="AJ323" s="19"/>
      <c r="AK323" s="20"/>
      <c r="AL323" s="20"/>
      <c r="AM323" s="20"/>
      <c r="AN323" s="20"/>
      <c r="AO323" s="21"/>
    </row>
    <row r="324" spans="32:41" ht="12.75">
      <c r="AF324" s="19"/>
      <c r="AG324" s="19"/>
      <c r="AH324" s="19"/>
      <c r="AI324" s="19"/>
      <c r="AJ324" s="19"/>
      <c r="AK324" s="20"/>
      <c r="AL324" s="20"/>
      <c r="AM324" s="20"/>
      <c r="AN324" s="20"/>
      <c r="AO324" s="21"/>
    </row>
    <row r="325" spans="32:41" ht="12.75">
      <c r="AF325" s="19"/>
      <c r="AG325" s="19"/>
      <c r="AH325" s="19"/>
      <c r="AI325" s="19"/>
      <c r="AJ325" s="19"/>
      <c r="AK325" s="20"/>
      <c r="AL325" s="20"/>
      <c r="AM325" s="20"/>
      <c r="AN325" s="20"/>
      <c r="AO325" s="21"/>
    </row>
    <row r="326" spans="32:41" ht="12.75">
      <c r="AF326" s="19"/>
      <c r="AG326" s="19"/>
      <c r="AH326" s="19"/>
      <c r="AI326" s="19"/>
      <c r="AJ326" s="19"/>
      <c r="AK326" s="20"/>
      <c r="AL326" s="20"/>
      <c r="AM326" s="20"/>
      <c r="AN326" s="20"/>
      <c r="AO326" s="21"/>
    </row>
    <row r="327" spans="32:41" ht="12.75">
      <c r="AF327" s="19"/>
      <c r="AG327" s="19"/>
      <c r="AH327" s="19"/>
      <c r="AI327" s="19"/>
      <c r="AJ327" s="19"/>
      <c r="AK327" s="20"/>
      <c r="AL327" s="20"/>
      <c r="AM327" s="20"/>
      <c r="AN327" s="20"/>
      <c r="AO327" s="21"/>
    </row>
    <row r="328" spans="32:41" ht="12.75">
      <c r="AF328" s="19"/>
      <c r="AG328" s="19"/>
      <c r="AH328" s="19"/>
      <c r="AI328" s="19"/>
      <c r="AJ328" s="19"/>
      <c r="AK328" s="20"/>
      <c r="AL328" s="20"/>
      <c r="AM328" s="20"/>
      <c r="AN328" s="20"/>
      <c r="AO328" s="21"/>
    </row>
    <row r="329" spans="32:41" ht="12.75">
      <c r="AF329" s="19"/>
      <c r="AG329" s="19"/>
      <c r="AH329" s="19"/>
      <c r="AI329" s="19"/>
      <c r="AJ329" s="19"/>
      <c r="AK329" s="20"/>
      <c r="AL329" s="20"/>
      <c r="AM329" s="20"/>
      <c r="AN329" s="20"/>
      <c r="AO329" s="21"/>
    </row>
    <row r="330" spans="32:41" ht="12.75">
      <c r="AF330" s="19"/>
      <c r="AG330" s="19"/>
      <c r="AH330" s="19"/>
      <c r="AI330" s="19"/>
      <c r="AJ330" s="19"/>
      <c r="AK330" s="20"/>
      <c r="AL330" s="20"/>
      <c r="AM330" s="20"/>
      <c r="AN330" s="20"/>
      <c r="AO330" s="21"/>
    </row>
    <row r="331" spans="32:41" ht="12.75">
      <c r="AF331" s="19"/>
      <c r="AG331" s="19"/>
      <c r="AH331" s="19"/>
      <c r="AI331" s="19"/>
      <c r="AJ331" s="19"/>
      <c r="AK331" s="20"/>
      <c r="AL331" s="20"/>
      <c r="AM331" s="20"/>
      <c r="AN331" s="20"/>
      <c r="AO331" s="21"/>
    </row>
    <row r="332" spans="32:41" ht="12.75">
      <c r="AF332" s="19"/>
      <c r="AG332" s="19"/>
      <c r="AH332" s="19"/>
      <c r="AI332" s="19"/>
      <c r="AJ332" s="19"/>
      <c r="AK332" s="20"/>
      <c r="AL332" s="20"/>
      <c r="AM332" s="20"/>
      <c r="AN332" s="20"/>
      <c r="AO332" s="21"/>
    </row>
    <row r="333" spans="32:41" ht="12.75">
      <c r="AF333" s="19"/>
      <c r="AG333" s="19"/>
      <c r="AH333" s="19"/>
      <c r="AI333" s="19"/>
      <c r="AJ333" s="19"/>
      <c r="AK333" s="20"/>
      <c r="AL333" s="20"/>
      <c r="AM333" s="20"/>
      <c r="AN333" s="20"/>
      <c r="AO333" s="21"/>
    </row>
    <row r="334" spans="32:41" ht="12.75">
      <c r="AF334" s="19"/>
      <c r="AG334" s="19"/>
      <c r="AH334" s="19"/>
      <c r="AI334" s="19"/>
      <c r="AJ334" s="19"/>
      <c r="AK334" s="20"/>
      <c r="AL334" s="20"/>
      <c r="AM334" s="20"/>
      <c r="AN334" s="20"/>
      <c r="AO334" s="21"/>
    </row>
    <row r="335" spans="32:41" ht="12.75">
      <c r="AF335" s="19"/>
      <c r="AG335" s="19"/>
      <c r="AH335" s="19"/>
      <c r="AI335" s="19"/>
      <c r="AJ335" s="19"/>
      <c r="AK335" s="20"/>
      <c r="AL335" s="20"/>
      <c r="AM335" s="20"/>
      <c r="AN335" s="20"/>
      <c r="AO335" s="21"/>
    </row>
    <row r="336" spans="32:41" ht="12.75">
      <c r="AF336" s="19"/>
      <c r="AG336" s="19"/>
      <c r="AH336" s="19"/>
      <c r="AI336" s="19"/>
      <c r="AJ336" s="19"/>
      <c r="AK336" s="20"/>
      <c r="AL336" s="20"/>
      <c r="AM336" s="20"/>
      <c r="AN336" s="20"/>
      <c r="AO336" s="21"/>
    </row>
    <row r="337" spans="32:41" ht="12.75">
      <c r="AF337" s="19"/>
      <c r="AG337" s="19"/>
      <c r="AH337" s="19"/>
      <c r="AI337" s="19"/>
      <c r="AJ337" s="19"/>
      <c r="AK337" s="20"/>
      <c r="AL337" s="20"/>
      <c r="AM337" s="20"/>
      <c r="AN337" s="20"/>
      <c r="AO337" s="21"/>
    </row>
    <row r="338" spans="32:41" ht="12.75">
      <c r="AF338" s="19"/>
      <c r="AG338" s="19"/>
      <c r="AH338" s="19"/>
      <c r="AI338" s="19"/>
      <c r="AJ338" s="19"/>
      <c r="AK338" s="20"/>
      <c r="AL338" s="20"/>
      <c r="AM338" s="20"/>
      <c r="AN338" s="20"/>
      <c r="AO338" s="21"/>
    </row>
    <row r="339" spans="32:41" ht="12.75">
      <c r="AF339" s="19"/>
      <c r="AG339" s="19"/>
      <c r="AH339" s="19"/>
      <c r="AI339" s="19"/>
      <c r="AJ339" s="19"/>
      <c r="AK339" s="20"/>
      <c r="AL339" s="20"/>
      <c r="AM339" s="20"/>
      <c r="AN339" s="20"/>
      <c r="AO339" s="21"/>
    </row>
    <row r="340" spans="32:41" ht="12.75">
      <c r="AF340" s="19"/>
      <c r="AG340" s="19"/>
      <c r="AH340" s="19"/>
      <c r="AI340" s="19"/>
      <c r="AJ340" s="19"/>
      <c r="AK340" s="20"/>
      <c r="AL340" s="20"/>
      <c r="AM340" s="20"/>
      <c r="AN340" s="20"/>
      <c r="AO340" s="21"/>
    </row>
    <row r="341" spans="32:41" ht="12.75">
      <c r="AF341" s="19"/>
      <c r="AG341" s="19"/>
      <c r="AH341" s="19"/>
      <c r="AI341" s="19"/>
      <c r="AJ341" s="19"/>
      <c r="AK341" s="20"/>
      <c r="AL341" s="20"/>
      <c r="AM341" s="20"/>
      <c r="AN341" s="20"/>
      <c r="AO341" s="21"/>
    </row>
    <row r="342" spans="32:41" ht="12.75">
      <c r="AF342" s="19"/>
      <c r="AG342" s="19"/>
      <c r="AH342" s="19"/>
      <c r="AI342" s="19"/>
      <c r="AJ342" s="19"/>
      <c r="AK342" s="20"/>
      <c r="AL342" s="20"/>
      <c r="AM342" s="20"/>
      <c r="AN342" s="20"/>
      <c r="AO342" s="21"/>
    </row>
    <row r="343" spans="32:41" ht="12.75">
      <c r="AF343" s="19"/>
      <c r="AG343" s="19"/>
      <c r="AH343" s="19"/>
      <c r="AI343" s="19"/>
      <c r="AJ343" s="19"/>
      <c r="AK343" s="20"/>
      <c r="AL343" s="20"/>
      <c r="AM343" s="20"/>
      <c r="AN343" s="20"/>
      <c r="AO343" s="21"/>
    </row>
    <row r="344" spans="32:41" ht="12.75">
      <c r="AF344" s="19"/>
      <c r="AG344" s="19"/>
      <c r="AH344" s="19"/>
      <c r="AI344" s="19"/>
      <c r="AJ344" s="19"/>
      <c r="AK344" s="20"/>
      <c r="AL344" s="20"/>
      <c r="AM344" s="20"/>
      <c r="AN344" s="20"/>
      <c r="AO344" s="21"/>
    </row>
    <row r="345" spans="32:41" ht="12.75">
      <c r="AF345" s="19"/>
      <c r="AG345" s="19"/>
      <c r="AH345" s="19"/>
      <c r="AI345" s="19"/>
      <c r="AJ345" s="19"/>
      <c r="AK345" s="20"/>
      <c r="AL345" s="20"/>
      <c r="AM345" s="20"/>
      <c r="AN345" s="20"/>
      <c r="AO345" s="21"/>
    </row>
    <row r="346" spans="32:41" ht="12.75">
      <c r="AF346" s="19"/>
      <c r="AG346" s="19"/>
      <c r="AH346" s="19"/>
      <c r="AI346" s="19"/>
      <c r="AJ346" s="19"/>
      <c r="AK346" s="20"/>
      <c r="AL346" s="20"/>
      <c r="AM346" s="20"/>
      <c r="AN346" s="20"/>
      <c r="AO346" s="21"/>
    </row>
    <row r="347" spans="32:41" ht="12.75">
      <c r="AF347" s="19"/>
      <c r="AG347" s="19"/>
      <c r="AH347" s="19"/>
      <c r="AI347" s="19"/>
      <c r="AJ347" s="19"/>
      <c r="AK347" s="20"/>
      <c r="AL347" s="20"/>
      <c r="AM347" s="20"/>
      <c r="AN347" s="20"/>
      <c r="AO347" s="21"/>
    </row>
    <row r="348" spans="32:41" ht="12.75">
      <c r="AF348" s="19"/>
      <c r="AG348" s="19"/>
      <c r="AH348" s="19"/>
      <c r="AI348" s="19"/>
      <c r="AJ348" s="19"/>
      <c r="AK348" s="20"/>
      <c r="AL348" s="20"/>
      <c r="AM348" s="20"/>
      <c r="AN348" s="20"/>
      <c r="AO348" s="21"/>
    </row>
    <row r="349" spans="32:41" ht="12.75">
      <c r="AF349" s="19"/>
      <c r="AG349" s="19"/>
      <c r="AH349" s="19"/>
      <c r="AI349" s="19"/>
      <c r="AJ349" s="19"/>
      <c r="AK349" s="20"/>
      <c r="AL349" s="20"/>
      <c r="AM349" s="20"/>
      <c r="AN349" s="20"/>
      <c r="AO349" s="21"/>
    </row>
    <row r="350" spans="32:41" ht="12.75">
      <c r="AF350" s="19"/>
      <c r="AG350" s="19"/>
      <c r="AH350" s="19"/>
      <c r="AI350" s="19"/>
      <c r="AJ350" s="19"/>
      <c r="AK350" s="20"/>
      <c r="AL350" s="20"/>
      <c r="AM350" s="20"/>
      <c r="AN350" s="20"/>
      <c r="AO350" s="21"/>
    </row>
    <row r="351" spans="32:41" ht="12.75">
      <c r="AF351" s="19"/>
      <c r="AG351" s="19"/>
      <c r="AH351" s="19"/>
      <c r="AI351" s="19"/>
      <c r="AJ351" s="19"/>
      <c r="AK351" s="20"/>
      <c r="AL351" s="20"/>
      <c r="AM351" s="20"/>
      <c r="AN351" s="20"/>
      <c r="AO351" s="21"/>
    </row>
    <row r="352" spans="32:41" ht="12.75">
      <c r="AF352" s="19"/>
      <c r="AG352" s="19"/>
      <c r="AH352" s="19"/>
      <c r="AI352" s="19"/>
      <c r="AJ352" s="19"/>
      <c r="AK352" s="20"/>
      <c r="AL352" s="20"/>
      <c r="AM352" s="20"/>
      <c r="AN352" s="20"/>
      <c r="AO352" s="21"/>
    </row>
    <row r="353" spans="32:41" ht="12.75">
      <c r="AF353" s="19"/>
      <c r="AG353" s="19"/>
      <c r="AH353" s="19"/>
      <c r="AI353" s="19"/>
      <c r="AJ353" s="19"/>
      <c r="AK353" s="20"/>
      <c r="AL353" s="20"/>
      <c r="AM353" s="20"/>
      <c r="AN353" s="20"/>
      <c r="AO353" s="21"/>
    </row>
    <row r="354" spans="32:41" ht="12.75">
      <c r="AF354" s="19"/>
      <c r="AG354" s="19"/>
      <c r="AH354" s="19"/>
      <c r="AI354" s="19"/>
      <c r="AJ354" s="19"/>
      <c r="AK354" s="20"/>
      <c r="AL354" s="20"/>
      <c r="AM354" s="20"/>
      <c r="AN354" s="20"/>
      <c r="AO354" s="21"/>
    </row>
    <row r="355" spans="32:41" ht="12.75">
      <c r="AF355" s="19"/>
      <c r="AG355" s="19"/>
      <c r="AH355" s="19"/>
      <c r="AI355" s="19"/>
      <c r="AJ355" s="19"/>
      <c r="AK355" s="20"/>
      <c r="AL355" s="20"/>
      <c r="AM355" s="20"/>
      <c r="AN355" s="20"/>
      <c r="AO355" s="21"/>
    </row>
    <row r="356" spans="32:41" ht="12.75">
      <c r="AF356" s="19"/>
      <c r="AG356" s="19"/>
      <c r="AH356" s="19"/>
      <c r="AI356" s="19"/>
      <c r="AJ356" s="19"/>
      <c r="AK356" s="20"/>
      <c r="AL356" s="20"/>
      <c r="AM356" s="20"/>
      <c r="AN356" s="20"/>
      <c r="AO356" s="21"/>
    </row>
    <row r="357" spans="32:41" ht="12.75">
      <c r="AF357" s="19"/>
      <c r="AG357" s="19"/>
      <c r="AH357" s="19"/>
      <c r="AI357" s="19"/>
      <c r="AJ357" s="19"/>
      <c r="AK357" s="20"/>
      <c r="AL357" s="20"/>
      <c r="AM357" s="20"/>
      <c r="AN357" s="20"/>
      <c r="AO357" s="21"/>
    </row>
    <row r="358" spans="32:41" ht="12.75">
      <c r="AF358" s="19"/>
      <c r="AG358" s="19"/>
      <c r="AH358" s="19"/>
      <c r="AI358" s="19"/>
      <c r="AJ358" s="19"/>
      <c r="AK358" s="20"/>
      <c r="AL358" s="20"/>
      <c r="AM358" s="20"/>
      <c r="AN358" s="20"/>
      <c r="AO358" s="21"/>
    </row>
    <row r="359" spans="32:41" ht="12.75">
      <c r="AF359" s="19"/>
      <c r="AG359" s="19"/>
      <c r="AH359" s="19"/>
      <c r="AI359" s="19"/>
      <c r="AJ359" s="19"/>
      <c r="AK359" s="20"/>
      <c r="AL359" s="20"/>
      <c r="AM359" s="20"/>
      <c r="AN359" s="20"/>
      <c r="AO359" s="21"/>
    </row>
    <row r="360" spans="32:41" ht="12.75">
      <c r="AF360" s="19"/>
      <c r="AG360" s="19"/>
      <c r="AH360" s="19"/>
      <c r="AI360" s="19"/>
      <c r="AJ360" s="19"/>
      <c r="AK360" s="20"/>
      <c r="AL360" s="20"/>
      <c r="AM360" s="20"/>
      <c r="AN360" s="20"/>
      <c r="AO360" s="21"/>
    </row>
    <row r="361" spans="32:41" ht="12.75">
      <c r="AF361" s="19"/>
      <c r="AG361" s="19"/>
      <c r="AH361" s="19"/>
      <c r="AI361" s="19"/>
      <c r="AJ361" s="19"/>
      <c r="AK361" s="20"/>
      <c r="AL361" s="20"/>
      <c r="AM361" s="20"/>
      <c r="AN361" s="20"/>
      <c r="AO361" s="21"/>
    </row>
    <row r="362" spans="32:41" ht="12.75">
      <c r="AF362" s="19"/>
      <c r="AG362" s="19"/>
      <c r="AH362" s="19"/>
      <c r="AI362" s="19"/>
      <c r="AJ362" s="19"/>
      <c r="AK362" s="20"/>
      <c r="AL362" s="20"/>
      <c r="AM362" s="20"/>
      <c r="AN362" s="20"/>
      <c r="AO362" s="21"/>
    </row>
    <row r="363" spans="32:41" ht="12.75">
      <c r="AF363" s="19"/>
      <c r="AG363" s="19"/>
      <c r="AH363" s="19"/>
      <c r="AI363" s="19"/>
      <c r="AJ363" s="19"/>
      <c r="AK363" s="20"/>
      <c r="AL363" s="20"/>
      <c r="AM363" s="20"/>
      <c r="AN363" s="20"/>
      <c r="AO363" s="21"/>
    </row>
    <row r="364" spans="32:41" ht="12.75">
      <c r="AF364" s="19"/>
      <c r="AG364" s="19"/>
      <c r="AH364" s="19"/>
      <c r="AI364" s="19"/>
      <c r="AJ364" s="19"/>
      <c r="AK364" s="20"/>
      <c r="AL364" s="20"/>
      <c r="AM364" s="20"/>
      <c r="AN364" s="20"/>
      <c r="AO364" s="21"/>
    </row>
    <row r="365" spans="32:41" ht="12.75">
      <c r="AF365" s="19"/>
      <c r="AG365" s="19"/>
      <c r="AH365" s="19"/>
      <c r="AI365" s="19"/>
      <c r="AJ365" s="19"/>
      <c r="AK365" s="20"/>
      <c r="AL365" s="20"/>
      <c r="AM365" s="20"/>
      <c r="AN365" s="20"/>
      <c r="AO365" s="21"/>
    </row>
    <row r="366" spans="32:41" ht="12.75">
      <c r="AF366" s="19"/>
      <c r="AG366" s="19"/>
      <c r="AH366" s="19"/>
      <c r="AI366" s="19"/>
      <c r="AJ366" s="19"/>
      <c r="AK366" s="20"/>
      <c r="AL366" s="20"/>
      <c r="AM366" s="20"/>
      <c r="AN366" s="20"/>
      <c r="AO366" s="21"/>
    </row>
    <row r="367" spans="32:41" ht="12.75">
      <c r="AF367" s="19"/>
      <c r="AG367" s="19"/>
      <c r="AH367" s="19"/>
      <c r="AI367" s="19"/>
      <c r="AJ367" s="19"/>
      <c r="AK367" s="20"/>
      <c r="AL367" s="20"/>
      <c r="AM367" s="20"/>
      <c r="AN367" s="20"/>
      <c r="AO367" s="21"/>
    </row>
    <row r="368" spans="32:41" ht="12.75">
      <c r="AF368" s="19"/>
      <c r="AG368" s="19"/>
      <c r="AH368" s="19"/>
      <c r="AI368" s="19"/>
      <c r="AJ368" s="19"/>
      <c r="AK368" s="20"/>
      <c r="AL368" s="20"/>
      <c r="AM368" s="20"/>
      <c r="AN368" s="20"/>
      <c r="AO368" s="21"/>
    </row>
    <row r="369" spans="32:41" ht="12.75">
      <c r="AF369" s="19"/>
      <c r="AG369" s="19"/>
      <c r="AH369" s="19"/>
      <c r="AI369" s="19"/>
      <c r="AJ369" s="19"/>
      <c r="AK369" s="20"/>
      <c r="AL369" s="20"/>
      <c r="AM369" s="20"/>
      <c r="AN369" s="20"/>
      <c r="AO369" s="21"/>
    </row>
    <row r="370" spans="32:41" ht="12.75">
      <c r="AF370" s="19"/>
      <c r="AG370" s="19"/>
      <c r="AH370" s="19"/>
      <c r="AI370" s="19"/>
      <c r="AJ370" s="19"/>
      <c r="AK370" s="20"/>
      <c r="AL370" s="20"/>
      <c r="AM370" s="20"/>
      <c r="AN370" s="20"/>
      <c r="AO370" s="21"/>
    </row>
    <row r="371" spans="32:41" ht="12.75">
      <c r="AF371" s="19"/>
      <c r="AG371" s="19"/>
      <c r="AH371" s="19"/>
      <c r="AI371" s="19"/>
      <c r="AJ371" s="19"/>
      <c r="AK371" s="20"/>
      <c r="AL371" s="20"/>
      <c r="AM371" s="20"/>
      <c r="AN371" s="20"/>
      <c r="AO371" s="21"/>
    </row>
    <row r="372" spans="32:41" ht="12.75">
      <c r="AF372" s="19"/>
      <c r="AG372" s="19"/>
      <c r="AH372" s="19"/>
      <c r="AI372" s="19"/>
      <c r="AJ372" s="19"/>
      <c r="AK372" s="20"/>
      <c r="AL372" s="20"/>
      <c r="AM372" s="20"/>
      <c r="AN372" s="20"/>
      <c r="AO372" s="21"/>
    </row>
    <row r="373" spans="32:41" ht="12.75">
      <c r="AF373" s="19"/>
      <c r="AG373" s="19"/>
      <c r="AH373" s="19"/>
      <c r="AI373" s="19"/>
      <c r="AJ373" s="19"/>
      <c r="AK373" s="20"/>
      <c r="AL373" s="20"/>
      <c r="AM373" s="20"/>
      <c r="AN373" s="20"/>
      <c r="AO373" s="21"/>
    </row>
    <row r="374" spans="32:41" ht="12.75">
      <c r="AF374" s="19"/>
      <c r="AG374" s="19"/>
      <c r="AH374" s="19"/>
      <c r="AI374" s="19"/>
      <c r="AJ374" s="19"/>
      <c r="AK374" s="20"/>
      <c r="AL374" s="20"/>
      <c r="AM374" s="20"/>
      <c r="AN374" s="20"/>
      <c r="AO374" s="21"/>
    </row>
    <row r="375" spans="32:41" ht="12.75">
      <c r="AF375" s="19"/>
      <c r="AG375" s="19"/>
      <c r="AH375" s="19"/>
      <c r="AI375" s="19"/>
      <c r="AJ375" s="19"/>
      <c r="AK375" s="20"/>
      <c r="AL375" s="20"/>
      <c r="AM375" s="20"/>
      <c r="AN375" s="20"/>
      <c r="AO375" s="21"/>
    </row>
    <row r="376" spans="32:41" ht="12.75">
      <c r="AF376" s="19"/>
      <c r="AG376" s="19"/>
      <c r="AH376" s="19"/>
      <c r="AI376" s="19"/>
      <c r="AJ376" s="19"/>
      <c r="AK376" s="20"/>
      <c r="AL376" s="20"/>
      <c r="AM376" s="20"/>
      <c r="AN376" s="20"/>
      <c r="AO376" s="21"/>
    </row>
    <row r="377" spans="32:41" ht="12.75">
      <c r="AF377" s="19"/>
      <c r="AG377" s="19"/>
      <c r="AH377" s="19"/>
      <c r="AI377" s="19"/>
      <c r="AJ377" s="19"/>
      <c r="AK377" s="20"/>
      <c r="AL377" s="20"/>
      <c r="AM377" s="20"/>
      <c r="AN377" s="20"/>
      <c r="AO377" s="21"/>
    </row>
    <row r="378" spans="32:41" ht="12.75">
      <c r="AF378" s="19"/>
      <c r="AG378" s="19"/>
      <c r="AH378" s="19"/>
      <c r="AI378" s="19"/>
      <c r="AJ378" s="19"/>
      <c r="AK378" s="20"/>
      <c r="AL378" s="20"/>
      <c r="AM378" s="20"/>
      <c r="AN378" s="20"/>
      <c r="AO378" s="21"/>
    </row>
    <row r="379" spans="32:41" ht="12.75">
      <c r="AF379" s="19"/>
      <c r="AG379" s="19"/>
      <c r="AH379" s="19"/>
      <c r="AI379" s="19"/>
      <c r="AJ379" s="19"/>
      <c r="AK379" s="20"/>
      <c r="AL379" s="20"/>
      <c r="AM379" s="20"/>
      <c r="AN379" s="20"/>
      <c r="AO379" s="21"/>
    </row>
    <row r="380" spans="32:41" ht="12.75">
      <c r="AF380" s="19"/>
      <c r="AG380" s="19"/>
      <c r="AH380" s="19"/>
      <c r="AI380" s="19"/>
      <c r="AJ380" s="19"/>
      <c r="AK380" s="20"/>
      <c r="AL380" s="20"/>
      <c r="AM380" s="20"/>
      <c r="AN380" s="20"/>
      <c r="AO380" s="21"/>
    </row>
    <row r="381" spans="32:41" ht="12.75">
      <c r="AF381" s="19"/>
      <c r="AG381" s="19"/>
      <c r="AH381" s="19"/>
      <c r="AI381" s="19"/>
      <c r="AJ381" s="19"/>
      <c r="AK381" s="20"/>
      <c r="AL381" s="20"/>
      <c r="AM381" s="20"/>
      <c r="AN381" s="20"/>
      <c r="AO381" s="21"/>
    </row>
    <row r="382" spans="32:41" ht="12.75">
      <c r="AF382" s="19"/>
      <c r="AG382" s="19"/>
      <c r="AH382" s="19"/>
      <c r="AI382" s="19"/>
      <c r="AJ382" s="19"/>
      <c r="AK382" s="20"/>
      <c r="AL382" s="20"/>
      <c r="AM382" s="20"/>
      <c r="AN382" s="20"/>
      <c r="AO382" s="21"/>
    </row>
    <row r="383" spans="32:41" ht="12.75">
      <c r="AF383" s="19"/>
      <c r="AG383" s="19"/>
      <c r="AH383" s="19"/>
      <c r="AI383" s="19"/>
      <c r="AJ383" s="19"/>
      <c r="AK383" s="20"/>
      <c r="AL383" s="20"/>
      <c r="AM383" s="20"/>
      <c r="AN383" s="20"/>
      <c r="AO383" s="21"/>
    </row>
    <row r="384" spans="32:41" ht="12.75">
      <c r="AF384" s="19"/>
      <c r="AG384" s="19"/>
      <c r="AH384" s="19"/>
      <c r="AI384" s="19"/>
      <c r="AJ384" s="19"/>
      <c r="AK384" s="20"/>
      <c r="AL384" s="20"/>
      <c r="AM384" s="20"/>
      <c r="AN384" s="20"/>
      <c r="AO384" s="21"/>
    </row>
    <row r="385" spans="32:41" ht="12.75">
      <c r="AF385" s="19"/>
      <c r="AG385" s="19"/>
      <c r="AH385" s="19"/>
      <c r="AI385" s="19"/>
      <c r="AJ385" s="19"/>
      <c r="AK385" s="20"/>
      <c r="AL385" s="20"/>
      <c r="AM385" s="20"/>
      <c r="AN385" s="20"/>
      <c r="AO385" s="21"/>
    </row>
    <row r="386" spans="32:41" ht="12.75">
      <c r="AF386" s="19"/>
      <c r="AG386" s="19"/>
      <c r="AH386" s="19"/>
      <c r="AI386" s="19"/>
      <c r="AJ386" s="19"/>
      <c r="AK386" s="20"/>
      <c r="AL386" s="20"/>
      <c r="AM386" s="20"/>
      <c r="AN386" s="20"/>
      <c r="AO386" s="21"/>
    </row>
    <row r="387" spans="32:41" ht="12.75">
      <c r="AF387" s="19"/>
      <c r="AG387" s="19"/>
      <c r="AH387" s="19"/>
      <c r="AI387" s="19"/>
      <c r="AJ387" s="19"/>
      <c r="AK387" s="20"/>
      <c r="AL387" s="20"/>
      <c r="AM387" s="20"/>
      <c r="AN387" s="20"/>
      <c r="AO387" s="21"/>
    </row>
    <row r="388" spans="32:41" ht="12.75">
      <c r="AF388" s="19"/>
      <c r="AG388" s="19"/>
      <c r="AH388" s="19"/>
      <c r="AI388" s="19"/>
      <c r="AJ388" s="19"/>
      <c r="AK388" s="20"/>
      <c r="AL388" s="20"/>
      <c r="AM388" s="20"/>
      <c r="AN388" s="20"/>
      <c r="AO388" s="21"/>
    </row>
    <row r="389" spans="32:41" ht="12.75">
      <c r="AF389" s="19"/>
      <c r="AG389" s="19"/>
      <c r="AH389" s="19"/>
      <c r="AI389" s="19"/>
      <c r="AJ389" s="19"/>
      <c r="AK389" s="20"/>
      <c r="AL389" s="20"/>
      <c r="AM389" s="20"/>
      <c r="AN389" s="20"/>
      <c r="AO389" s="21"/>
    </row>
    <row r="390" spans="32:41" ht="12.75">
      <c r="AF390" s="19"/>
      <c r="AG390" s="19"/>
      <c r="AH390" s="19"/>
      <c r="AI390" s="19"/>
      <c r="AJ390" s="19"/>
      <c r="AK390" s="20"/>
      <c r="AL390" s="20"/>
      <c r="AM390" s="20"/>
      <c r="AN390" s="20"/>
      <c r="AO390" s="21"/>
    </row>
    <row r="391" spans="32:41" ht="12.75">
      <c r="AF391" s="19"/>
      <c r="AG391" s="19"/>
      <c r="AH391" s="19"/>
      <c r="AI391" s="19"/>
      <c r="AJ391" s="19"/>
      <c r="AK391" s="20"/>
      <c r="AL391" s="20"/>
      <c r="AM391" s="20"/>
      <c r="AN391" s="20"/>
      <c r="AO391" s="21"/>
    </row>
    <row r="392" spans="32:41" ht="12.75">
      <c r="AF392" s="19"/>
      <c r="AG392" s="19"/>
      <c r="AH392" s="19"/>
      <c r="AI392" s="19"/>
      <c r="AJ392" s="19"/>
      <c r="AK392" s="20"/>
      <c r="AL392" s="20"/>
      <c r="AM392" s="20"/>
      <c r="AN392" s="20"/>
      <c r="AO392" s="21"/>
    </row>
  </sheetData>
  <mergeCells count="1">
    <mergeCell ref="A1:N1"/>
  </mergeCells>
  <printOptions/>
  <pageMargins left="0.75" right="0.75" top="1" bottom="1" header="0.5" footer="0.5"/>
  <pageSetup horizontalDpi="600" verticalDpi="600" orientation="landscape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Terry Messinger</cp:lastModifiedBy>
  <cp:lastPrinted>2008-02-21T16:01:40Z</cp:lastPrinted>
  <dcterms:created xsi:type="dcterms:W3CDTF">2007-06-14T13:38:35Z</dcterms:created>
  <dcterms:modified xsi:type="dcterms:W3CDTF">2008-03-03T19:49:53Z</dcterms:modified>
  <cp:category/>
  <cp:version/>
  <cp:contentType/>
  <cp:contentStatus/>
</cp:coreProperties>
</file>