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2380" windowWidth="12160" windowHeight="6100" activeTab="0"/>
  </bookViews>
  <sheets>
    <sheet name="Sheet2" sheetId="1" r:id="rId1"/>
    <sheet name="Sheet3" sheetId="2" r:id="rId2"/>
  </sheets>
  <definedNames/>
  <calcPr fullCalcOnLoad="1"/>
</workbook>
</file>

<file path=xl/sharedStrings.xml><?xml version="1.0" encoding="utf-8"?>
<sst xmlns="http://schemas.openxmlformats.org/spreadsheetml/2006/main" count="692" uniqueCount="183">
  <si>
    <t>Missing data indicates that data was not included in the annual performance report submitted by the grantee; this information may be reported at a later date.</t>
  </si>
  <si>
    <t>Counselors</t>
  </si>
  <si>
    <t>Number of sites intending to hire counselors</t>
  </si>
  <si>
    <t>Measure #1:  The percentage of grantees closing the gap between their student/mental health professional ratios and the student/mental health professional ratios recommended by the statute.</t>
  </si>
  <si>
    <t>Social Workers</t>
  </si>
  <si>
    <t>Number of sites in cohort intending to hire social workers</t>
  </si>
  <si>
    <t>Number of sites with valid data for social workers</t>
  </si>
  <si>
    <t>Percentage of sitse with valid data for social workers</t>
  </si>
  <si>
    <t>Number of sites with valid data with improved ratios for social workers</t>
  </si>
  <si>
    <t>The statute does not include a recommended ratio for psychiatrists or other qualified psychologists (the other two professional groups eligible to be hired under the program.)</t>
  </si>
  <si>
    <t>School Psychologists</t>
  </si>
  <si>
    <t>Number of sites in cohort intending to hire school psychologists</t>
  </si>
  <si>
    <t>Number of sites with valid data for school psychologists</t>
  </si>
  <si>
    <t>Percentage of sites with valid data for school psychologists</t>
  </si>
  <si>
    <t>Percentage of sites with valid data for social workers with improved ratios.</t>
  </si>
  <si>
    <t xml:space="preserve">N/A = not applicable </t>
  </si>
  <si>
    <t>See notes</t>
  </si>
  <si>
    <t>One grantee, Grinnell-Newburg Community Schools, specified only that it intended to hire counselors, social workers, or psychologists.</t>
  </si>
  <si>
    <t>Number of sites with valid data with improved ratios for school psychologists</t>
  </si>
  <si>
    <t>Two grantees, Redding School District and Educational Services District 105, proposed to hire other qualified psychologists.  Their reported data indicates that did complete the intended hires, and have improved the ratio of students to these mental health professionals.</t>
  </si>
  <si>
    <t>No (also see notes for this grantee)</t>
  </si>
  <si>
    <t>Cohort rate of referrals at followup for sites with valid data at baseline and followup</t>
  </si>
  <si>
    <t>MISS = missing data</t>
  </si>
  <si>
    <t>IDR =incorrect data reported</t>
  </si>
  <si>
    <t>Intended to hire counselors</t>
  </si>
  <si>
    <t>Ratio at baseline</t>
  </si>
  <si>
    <t>Ratio at followup</t>
  </si>
  <si>
    <t>Intended to hire social workers</t>
  </si>
  <si>
    <t>Intended to hire school psychologists</t>
  </si>
  <si>
    <t>Yes</t>
  </si>
  <si>
    <t>No</t>
  </si>
  <si>
    <t>N/A</t>
  </si>
  <si>
    <t>No counselors</t>
  </si>
  <si>
    <t>1:185</t>
  </si>
  <si>
    <t>1:518</t>
  </si>
  <si>
    <t>Ratio Improved</t>
  </si>
  <si>
    <t>1:377</t>
  </si>
  <si>
    <t>1:751</t>
  </si>
  <si>
    <t>1:1479</t>
  </si>
  <si>
    <t>1:701</t>
  </si>
  <si>
    <t>1:370</t>
  </si>
  <si>
    <t>No social workers</t>
  </si>
  <si>
    <t>1:2071</t>
  </si>
  <si>
    <t>1:925</t>
  </si>
  <si>
    <t>1:515</t>
  </si>
  <si>
    <t>1:1560</t>
  </si>
  <si>
    <t>1:309</t>
  </si>
  <si>
    <t>1:5708</t>
  </si>
  <si>
    <t>1:2936</t>
  </si>
  <si>
    <t>1:1427</t>
  </si>
  <si>
    <t>1:1275</t>
  </si>
  <si>
    <t>1:1798</t>
  </si>
  <si>
    <t>1:1928</t>
  </si>
  <si>
    <t>1:1060</t>
  </si>
  <si>
    <t>1:3443</t>
  </si>
  <si>
    <t>1:1491</t>
  </si>
  <si>
    <t>1:1987</t>
  </si>
  <si>
    <t>1:876</t>
  </si>
  <si>
    <t>1:1967</t>
  </si>
  <si>
    <t>1:393</t>
  </si>
  <si>
    <t>1:1633</t>
  </si>
  <si>
    <t>1:483</t>
  </si>
  <si>
    <t>1:263</t>
  </si>
  <si>
    <t>1:670</t>
  </si>
  <si>
    <t>Grinnell-Newburg Community Schools</t>
  </si>
  <si>
    <t>1:297</t>
  </si>
  <si>
    <t>1:231</t>
  </si>
  <si>
    <t>1:416</t>
  </si>
  <si>
    <t>1:1274</t>
  </si>
  <si>
    <t>1:592</t>
  </si>
  <si>
    <t>1:296</t>
  </si>
  <si>
    <t>1:508</t>
  </si>
  <si>
    <t>1:348</t>
  </si>
  <si>
    <t>1:1803</t>
  </si>
  <si>
    <t>1:203</t>
  </si>
  <si>
    <t>1:668</t>
  </si>
  <si>
    <t>1:449</t>
  </si>
  <si>
    <t>1:372</t>
  </si>
  <si>
    <t>Redding (Other qualified psychologists only)</t>
  </si>
  <si>
    <t>1:488</t>
  </si>
  <si>
    <t>1:250</t>
  </si>
  <si>
    <t>1:1220</t>
  </si>
  <si>
    <t>1:357</t>
  </si>
  <si>
    <t>1:193</t>
  </si>
  <si>
    <t>1:97</t>
  </si>
  <si>
    <t>1:300</t>
  </si>
  <si>
    <t>1:451</t>
  </si>
  <si>
    <t>1:1245</t>
  </si>
  <si>
    <t>1:248</t>
  </si>
  <si>
    <t>1:1868</t>
  </si>
  <si>
    <t>1:619</t>
  </si>
  <si>
    <t>1:390</t>
  </si>
  <si>
    <t>1:125</t>
  </si>
  <si>
    <t>1:512</t>
  </si>
  <si>
    <t>1:256</t>
  </si>
  <si>
    <t>1:2647</t>
  </si>
  <si>
    <t>1:838</t>
  </si>
  <si>
    <t>1:555</t>
  </si>
  <si>
    <t>1:387</t>
  </si>
  <si>
    <t>ESD 105 other qualified psychologists</t>
  </si>
  <si>
    <t>1:151</t>
  </si>
  <si>
    <t>1:76</t>
  </si>
  <si>
    <t>Number of sites with valid data for counselors</t>
  </si>
  <si>
    <t>Percentage of sites with valid data for counselors</t>
  </si>
  <si>
    <t>Number of sites with valid data with improved ratios for counselors</t>
  </si>
  <si>
    <t>Percentage of sites with valid data for counselors with improved ratios</t>
  </si>
  <si>
    <t>Recommended ratio for school counselors is one counselor to 250 students.</t>
  </si>
  <si>
    <t>Recommended ratio for school social workers is one social worker to  800 students.</t>
  </si>
  <si>
    <t>Recommended ratio for school psychologists is one school psychologists to 1,000 students.</t>
  </si>
  <si>
    <t>Incorrect data reported indicates that grantees provided data that could not be compared with other data, such as supplying data about violent incidents or suspensions in lieu of data for disciplinary referrals.</t>
  </si>
  <si>
    <t>Grantee Name</t>
  </si>
  <si>
    <t>CO</t>
  </si>
  <si>
    <t>CT</t>
  </si>
  <si>
    <t>Boulder Valley SD RE-2</t>
  </si>
  <si>
    <t>Hartford Public Schools</t>
  </si>
  <si>
    <t>School Board of Miami-Dade Co</t>
  </si>
  <si>
    <t>FL</t>
  </si>
  <si>
    <t>Lafayette Parish School System</t>
  </si>
  <si>
    <t>LA</t>
  </si>
  <si>
    <t>MA</t>
  </si>
  <si>
    <t>Worcester Public Schools</t>
  </si>
  <si>
    <t>St. Cloud Area SD</t>
  </si>
  <si>
    <t>MN</t>
  </si>
  <si>
    <t>Yonkers Public Schools</t>
  </si>
  <si>
    <t>NY</t>
  </si>
  <si>
    <t>School District No. 1J,  Multnomah County</t>
  </si>
  <si>
    <t>Ganado Independent SD</t>
  </si>
  <si>
    <t>TX</t>
  </si>
  <si>
    <t>San Antonio Independent SD</t>
  </si>
  <si>
    <t>Newton Public Schools</t>
  </si>
  <si>
    <t>MISS</t>
  </si>
  <si>
    <t>OR</t>
  </si>
  <si>
    <t>IDR</t>
  </si>
  <si>
    <t>Julian Union School District</t>
  </si>
  <si>
    <t>CA</t>
  </si>
  <si>
    <t>New Haven Unified School District</t>
  </si>
  <si>
    <t>Walnut Valley Unified School District</t>
  </si>
  <si>
    <t>Westminster School District</t>
  </si>
  <si>
    <t>Waterbury School District</t>
  </si>
  <si>
    <t>AZ</t>
  </si>
  <si>
    <t>Valdez City School District</t>
  </si>
  <si>
    <t>AK</t>
  </si>
  <si>
    <t>Tucson Unified School District</t>
  </si>
  <si>
    <t>Michigan City Area Schools</t>
  </si>
  <si>
    <t>IN</t>
  </si>
  <si>
    <t>Bourbon County Board of ED</t>
  </si>
  <si>
    <t>KY</t>
  </si>
  <si>
    <t>Boston Public Schools</t>
  </si>
  <si>
    <t>Jemez Mountain School District</t>
  </si>
  <si>
    <t>NM</t>
  </si>
  <si>
    <t>Roosevelt Childrens Academy</t>
  </si>
  <si>
    <t>Guthrie Public Schools</t>
  </si>
  <si>
    <t>OK</t>
  </si>
  <si>
    <t>Bayfield School District</t>
  </si>
  <si>
    <t>WI</t>
  </si>
  <si>
    <t>Kingman Unified School District</t>
  </si>
  <si>
    <t>El Centro Elementary School District</t>
  </si>
  <si>
    <t>Redding School District</t>
  </si>
  <si>
    <t>Berkley School District</t>
  </si>
  <si>
    <t>MI</t>
  </si>
  <si>
    <t>Educational Services District 112</t>
  </si>
  <si>
    <t>WA</t>
  </si>
  <si>
    <t>Educational Service District 105</t>
  </si>
  <si>
    <t>Grinnell-Newburg Community School</t>
  </si>
  <si>
    <t>IA</t>
  </si>
  <si>
    <t>Richfield Public School Academy</t>
  </si>
  <si>
    <t>Page Unified School District</t>
  </si>
  <si>
    <t>Centralia School District</t>
  </si>
  <si>
    <t>Number of students at baseline</t>
  </si>
  <si>
    <t>Elementary and Secondary School Counseling Program - FY 2007 Cohort</t>
  </si>
  <si>
    <t>State</t>
  </si>
  <si>
    <t>Measure #2:  The average number of referrals per grant site for disciplinary reasons in schools participating in the program.</t>
  </si>
  <si>
    <t>Number of disciplinary referrals at baseline</t>
  </si>
  <si>
    <t>Rate of disciplinary referrals at baseline</t>
  </si>
  <si>
    <t>Number of disciplinary referrals at followup</t>
  </si>
  <si>
    <t>Number of students at followup</t>
  </si>
  <si>
    <t>Notes</t>
  </si>
  <si>
    <t>Totals/Cohort Rate</t>
  </si>
  <si>
    <t>Cohort Results</t>
  </si>
  <si>
    <t>Number of sites in cohort</t>
  </si>
  <si>
    <t>Number of sites with valid data at baseline and follow up</t>
  </si>
  <si>
    <t>Percentage of sites with valid data at baseline and followup</t>
  </si>
  <si>
    <t>Cohort rate of referrals at baseline for sites with valid data at baseline and followup</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</si>
</sst>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0.0"/>
    <numFmt numFmtId="170" formatCode="_(&quot;$&quot;* #,##0.000_);_(&quot;$&quot;* \(#,##0.000\);_(&quot;$&quot;* &quot;-&quot;??_);_(@_)"/>
    <numFmt numFmtId="171" formatCode="_(&quot;$&quot;* #,##0.0_);_(&quot;$&quot;* \(#,##0.0\);_(&quot;$&quot;* &quot;-&quot;??_);_(@_)"/>
    <numFmt numFmtId="172" formatCode="_(&quot;$&quot;* #,##0_);_(&quot;$&quot;* \(#,##0\);_(&quot;$&quot;* &quot;-&quot;??_);_(@_)"/>
    <numFmt numFmtId="173" formatCode="0.000000000"/>
    <numFmt numFmtId="174" formatCode="0.0000000000"/>
    <numFmt numFmtId="175" formatCode="0.00000000"/>
    <numFmt numFmtId="176" formatCode="0.0000000"/>
    <numFmt numFmtId="177" formatCode="0.000000"/>
    <numFmt numFmtId="178" formatCode="0.00000"/>
    <numFmt numFmtId="179" formatCode="0.0000"/>
    <numFmt numFmtId="180" formatCode="0.00000000000"/>
    <numFmt numFmtId="181" formatCode="0.0%"/>
    <numFmt numFmtId="182" formatCode="_(* #,##0.0_);_(* \(#,##0.0\);_(* &quot;-&quot;??_);_(@_)"/>
    <numFmt numFmtId="183" formatCode="_(* #,##0_);_(* \(#,##0\);_(* &quot;-&quot;??_);_(@_)"/>
    <numFmt numFmtId="184" formatCode="_(* #,##0.000_);_(* \(#,##0.000\);_(* &quot;-&quot;??_);_(@_)"/>
    <numFmt numFmtId="185" formatCode="_(* #,##0.0000_);_(* \(#,##0.0000\);_(* &quot;-&quot;??_);_(@_)"/>
    <numFmt numFmtId="186" formatCode="_(* #,##0.00000_);_(* \(#,##0.00000\);_(* &quot;-&quot;??_);_(@_)"/>
  </numFmts>
  <fonts count="7">
    <font>
      <sz val="10"/>
      <name val="Arial"/>
      <family val="0"/>
    </font>
    <font>
      <u val="single"/>
      <sz val="10"/>
      <color indexed="12"/>
      <name val="Arial"/>
      <family val="0"/>
    </font>
    <font>
      <u val="single"/>
      <sz val="10"/>
      <color indexed="36"/>
      <name val="Arial"/>
      <family val="0"/>
    </font>
    <font>
      <b/>
      <sz val="14"/>
      <name val="Arial"/>
      <family val="2"/>
    </font>
    <font>
      <b/>
      <sz val="10"/>
      <name val="Arial"/>
      <family val="2"/>
    </font>
    <font>
      <b/>
      <sz val="11"/>
      <name val="Arial"/>
      <family val="2"/>
    </font>
    <font>
      <i/>
      <sz val="10"/>
      <name val="Arial"/>
      <family val="2"/>
    </font>
  </fonts>
  <fills count="2">
    <fill>
      <patternFill/>
    </fill>
    <fill>
      <patternFill patternType="gray125"/>
    </fill>
  </fills>
  <borders count="7">
    <border>
      <left/>
      <right/>
      <top/>
      <bottom/>
      <diagonal/>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73">
    <xf numFmtId="0" fontId="0" fillId="0" borderId="0" xfId="0" applyAlignment="1">
      <alignment/>
    </xf>
    <xf numFmtId="0" fontId="0" fillId="0" borderId="1" xfId="0" applyBorder="1" applyAlignment="1">
      <alignment horizontal="center" vertical="top" wrapText="1"/>
    </xf>
    <xf numFmtId="0" fontId="0" fillId="0" borderId="1" xfId="0" applyBorder="1" applyAlignment="1">
      <alignment vertical="top" wrapText="1"/>
    </xf>
    <xf numFmtId="0" fontId="0" fillId="0" borderId="1" xfId="0" applyBorder="1" applyAlignment="1">
      <alignment horizontal="center" vertical="top"/>
    </xf>
    <xf numFmtId="0" fontId="0" fillId="0" borderId="1" xfId="0" applyFill="1" applyBorder="1" applyAlignment="1">
      <alignment horizontal="center" vertical="top"/>
    </xf>
    <xf numFmtId="3" fontId="0" fillId="0" borderId="1" xfId="0" applyNumberFormat="1" applyBorder="1" applyAlignment="1">
      <alignment horizontal="right" vertical="top"/>
    </xf>
    <xf numFmtId="0" fontId="0" fillId="0" borderId="1" xfId="0" applyBorder="1" applyAlignment="1">
      <alignment horizontal="right" vertical="top"/>
    </xf>
    <xf numFmtId="0" fontId="0" fillId="0" borderId="1" xfId="0" applyFill="1" applyBorder="1" applyAlignment="1">
      <alignment horizontal="right" vertical="top"/>
    </xf>
    <xf numFmtId="3" fontId="0" fillId="0" borderId="1" xfId="0" applyNumberFormat="1" applyFill="1" applyBorder="1" applyAlignment="1">
      <alignment horizontal="right" vertical="top"/>
    </xf>
    <xf numFmtId="0" fontId="0" fillId="0" borderId="1" xfId="0" applyFill="1" applyBorder="1" applyAlignment="1">
      <alignment horizontal="left" vertical="top"/>
    </xf>
    <xf numFmtId="0" fontId="0" fillId="0" borderId="1" xfId="0" applyBorder="1" applyAlignment="1">
      <alignment horizontal="left" vertical="top"/>
    </xf>
    <xf numFmtId="168" fontId="0" fillId="0" borderId="1" xfId="0" applyNumberFormat="1" applyBorder="1" applyAlignment="1">
      <alignment vertical="top"/>
    </xf>
    <xf numFmtId="0" fontId="0" fillId="0" borderId="1" xfId="0" applyBorder="1" applyAlignment="1">
      <alignment horizontal="left" vertical="top" wrapText="1"/>
    </xf>
    <xf numFmtId="0" fontId="0" fillId="0" borderId="1" xfId="0" applyBorder="1" applyAlignment="1">
      <alignment horizontal="right" vertical="top" wrapText="1"/>
    </xf>
    <xf numFmtId="168" fontId="0" fillId="0" borderId="1" xfId="0" applyNumberFormat="1" applyBorder="1" applyAlignment="1">
      <alignment horizontal="right" vertical="top"/>
    </xf>
    <xf numFmtId="0" fontId="0" fillId="0" borderId="0" xfId="0" applyFill="1" applyBorder="1" applyAlignment="1">
      <alignment horizontal="right" vertical="top"/>
    </xf>
    <xf numFmtId="168" fontId="0" fillId="0" borderId="1" xfId="0" applyNumberFormat="1" applyBorder="1" applyAlignment="1">
      <alignment horizontal="right" vertical="top" wrapText="1"/>
    </xf>
    <xf numFmtId="168" fontId="0" fillId="0" borderId="1" xfId="0" applyNumberFormat="1" applyBorder="1" applyAlignment="1">
      <alignment vertical="top" wrapText="1"/>
    </xf>
    <xf numFmtId="168" fontId="0" fillId="0" borderId="1" xfId="0" applyNumberFormat="1" applyFill="1" applyBorder="1" applyAlignment="1">
      <alignment horizontal="right" vertical="top"/>
    </xf>
    <xf numFmtId="0" fontId="0" fillId="0" borderId="0" xfId="0" applyAlignment="1">
      <alignment wrapText="1"/>
    </xf>
    <xf numFmtId="0" fontId="4" fillId="0" borderId="0" xfId="0" applyFont="1" applyAlignment="1">
      <alignment/>
    </xf>
    <xf numFmtId="0" fontId="4" fillId="0" borderId="0" xfId="0" applyFont="1" applyAlignment="1">
      <alignment wrapText="1"/>
    </xf>
    <xf numFmtId="0" fontId="0" fillId="0" borderId="2" xfId="0" applyFill="1" applyBorder="1" applyAlignment="1">
      <alignment horizontal="left" vertical="top" wrapText="1"/>
    </xf>
    <xf numFmtId="0" fontId="0" fillId="0" borderId="2" xfId="0" applyFill="1" applyBorder="1" applyAlignment="1">
      <alignment horizontal="right" vertical="top" wrapText="1"/>
    </xf>
    <xf numFmtId="0" fontId="0" fillId="0" borderId="0" xfId="0" applyFill="1" applyBorder="1" applyAlignment="1">
      <alignment vertical="top"/>
    </xf>
    <xf numFmtId="168" fontId="0" fillId="0" borderId="0" xfId="0" applyNumberFormat="1" applyFill="1" applyBorder="1" applyAlignment="1">
      <alignment horizontal="right" vertical="top"/>
    </xf>
    <xf numFmtId="0" fontId="5" fillId="0" borderId="0" xfId="0" applyFont="1" applyAlignment="1">
      <alignment/>
    </xf>
    <xf numFmtId="0" fontId="0" fillId="0" borderId="1" xfId="0" applyFill="1" applyBorder="1" applyAlignment="1">
      <alignment horizontal="left" vertical="top" wrapText="1"/>
    </xf>
    <xf numFmtId="181" fontId="0" fillId="0" borderId="0" xfId="21" applyNumberFormat="1" applyAlignment="1">
      <alignment/>
    </xf>
    <xf numFmtId="0" fontId="0" fillId="0" borderId="1" xfId="0" applyFill="1" applyBorder="1" applyAlignment="1">
      <alignment horizontal="right" vertical="top" wrapText="1"/>
    </xf>
    <xf numFmtId="49" fontId="0" fillId="0" borderId="1" xfId="0" applyNumberFormat="1" applyBorder="1" applyAlignment="1">
      <alignment horizontal="right" vertical="top" wrapText="1"/>
    </xf>
    <xf numFmtId="49" fontId="0" fillId="0" borderId="1" xfId="0" applyNumberFormat="1" applyBorder="1" applyAlignment="1">
      <alignment horizontal="right" vertical="top"/>
    </xf>
    <xf numFmtId="49" fontId="0" fillId="0" borderId="1" xfId="0" applyNumberFormat="1" applyFill="1" applyBorder="1" applyAlignment="1">
      <alignment horizontal="right" vertical="top"/>
    </xf>
    <xf numFmtId="168" fontId="0" fillId="0" borderId="2" xfId="0" applyNumberFormat="1" applyBorder="1" applyAlignment="1">
      <alignment horizontal="right" vertical="top"/>
    </xf>
    <xf numFmtId="168" fontId="0" fillId="0" borderId="3" xfId="0" applyNumberFormat="1" applyFill="1" applyBorder="1" applyAlignment="1">
      <alignment horizontal="right" vertical="top"/>
    </xf>
    <xf numFmtId="0" fontId="4" fillId="0" borderId="0" xfId="0" applyFont="1" applyAlignment="1">
      <alignment horizontal="center"/>
    </xf>
    <xf numFmtId="0" fontId="4" fillId="0" borderId="0" xfId="0" applyFont="1" applyAlignment="1">
      <alignment horizontal="center" wrapText="1"/>
    </xf>
    <xf numFmtId="0" fontId="0" fillId="0" borderId="0" xfId="0" applyAlignment="1">
      <alignment horizontal="center"/>
    </xf>
    <xf numFmtId="0" fontId="0" fillId="0" borderId="0" xfId="0" applyFill="1" applyBorder="1" applyAlignment="1">
      <alignment horizontal="left" vertical="top"/>
    </xf>
    <xf numFmtId="0" fontId="0" fillId="0" borderId="0" xfId="0" applyAlignment="1">
      <alignment horizontal="right"/>
    </xf>
    <xf numFmtId="49" fontId="0" fillId="0" borderId="2" xfId="0" applyNumberFormat="1" applyBorder="1" applyAlignment="1">
      <alignment horizontal="right"/>
    </xf>
    <xf numFmtId="49" fontId="0" fillId="0" borderId="4" xfId="0" applyNumberFormat="1" applyBorder="1" applyAlignment="1">
      <alignment horizontal="right"/>
    </xf>
    <xf numFmtId="49" fontId="0" fillId="0" borderId="3" xfId="0" applyNumberFormat="1" applyBorder="1" applyAlignment="1">
      <alignment horizontal="right"/>
    </xf>
    <xf numFmtId="49" fontId="0" fillId="0" borderId="5" xfId="0" applyNumberFormat="1" applyBorder="1" applyAlignment="1">
      <alignment horizontal="right"/>
    </xf>
    <xf numFmtId="0" fontId="5" fillId="0" borderId="0" xfId="0" applyFont="1" applyFill="1" applyBorder="1" applyAlignment="1">
      <alignment horizontal="left" vertical="top"/>
    </xf>
    <xf numFmtId="9" fontId="0" fillId="0" borderId="0" xfId="21" applyAlignment="1">
      <alignment/>
    </xf>
    <xf numFmtId="49" fontId="0" fillId="0" borderId="1" xfId="0" applyNumberFormat="1" applyBorder="1" applyAlignment="1">
      <alignment horizontal="right"/>
    </xf>
    <xf numFmtId="49" fontId="0" fillId="0" borderId="6" xfId="0" applyNumberFormat="1" applyBorder="1" applyAlignment="1">
      <alignment horizontal="right"/>
    </xf>
    <xf numFmtId="0" fontId="0" fillId="0" borderId="3" xfId="0" applyBorder="1" applyAlignment="1">
      <alignment horizontal="right" vertical="top" wrapText="1"/>
    </xf>
    <xf numFmtId="0" fontId="0" fillId="0" borderId="1" xfId="0" applyBorder="1" applyAlignment="1">
      <alignment horizontal="right"/>
    </xf>
    <xf numFmtId="0" fontId="0" fillId="0" borderId="3" xfId="0" applyBorder="1" applyAlignment="1">
      <alignment horizontal="right"/>
    </xf>
    <xf numFmtId="0" fontId="0" fillId="0" borderId="2" xfId="0" applyBorder="1" applyAlignment="1">
      <alignment horizontal="right"/>
    </xf>
    <xf numFmtId="0" fontId="4" fillId="0" borderId="0" xfId="0" applyFont="1" applyAlignment="1">
      <alignment horizontal="right" wrapText="1"/>
    </xf>
    <xf numFmtId="0" fontId="5" fillId="0" borderId="0" xfId="0" applyFont="1" applyAlignment="1">
      <alignment horizontal="right"/>
    </xf>
    <xf numFmtId="49" fontId="0" fillId="0" borderId="1" xfId="0" applyNumberFormat="1" applyBorder="1" applyAlignment="1">
      <alignment horizontal="right" wrapText="1"/>
    </xf>
    <xf numFmtId="0" fontId="0" fillId="0" borderId="1" xfId="0" applyBorder="1" applyAlignment="1">
      <alignment horizontal="right" wrapText="1"/>
    </xf>
    <xf numFmtId="168" fontId="0" fillId="0" borderId="1" xfId="0" applyNumberFormat="1" applyBorder="1" applyAlignment="1">
      <alignment horizontal="right" wrapText="1"/>
    </xf>
    <xf numFmtId="0" fontId="0" fillId="0" borderId="1" xfId="0" applyBorder="1" applyAlignment="1">
      <alignment horizontal="center"/>
    </xf>
    <xf numFmtId="0" fontId="0" fillId="0" borderId="1" xfId="0" applyFill="1" applyBorder="1" applyAlignment="1">
      <alignment horizontal="center"/>
    </xf>
    <xf numFmtId="0" fontId="0" fillId="0" borderId="1" xfId="0" applyFill="1" applyBorder="1" applyAlignment="1">
      <alignment horizontal="right"/>
    </xf>
    <xf numFmtId="49" fontId="0" fillId="0" borderId="1" xfId="0" applyNumberFormat="1" applyFill="1" applyBorder="1" applyAlignment="1">
      <alignment horizontal="right"/>
    </xf>
    <xf numFmtId="168" fontId="0" fillId="0" borderId="1" xfId="0" applyNumberFormat="1" applyFill="1" applyBorder="1" applyAlignment="1">
      <alignment horizontal="right"/>
    </xf>
    <xf numFmtId="3" fontId="0" fillId="0" borderId="0" xfId="0" applyNumberFormat="1" applyFill="1" applyBorder="1" applyAlignment="1">
      <alignment horizontal="right" vertical="top"/>
    </xf>
    <xf numFmtId="0" fontId="6" fillId="0" borderId="0" xfId="0" applyFont="1" applyAlignment="1">
      <alignment/>
    </xf>
    <xf numFmtId="0" fontId="0" fillId="0" borderId="0" xfId="0" applyAlignment="1">
      <alignment horizontal="right" wrapText="1"/>
    </xf>
    <xf numFmtId="0" fontId="6" fillId="0" borderId="0" xfId="0" applyFont="1" applyAlignment="1">
      <alignment wrapText="1"/>
    </xf>
    <xf numFmtId="183" fontId="0" fillId="0" borderId="0" xfId="15" applyNumberFormat="1" applyAlignment="1">
      <alignment/>
    </xf>
    <xf numFmtId="0" fontId="0" fillId="0" borderId="0" xfId="0" applyFill="1" applyBorder="1" applyAlignment="1">
      <alignment/>
    </xf>
    <xf numFmtId="0" fontId="3" fillId="0" borderId="0" xfId="0" applyFont="1" applyAlignment="1">
      <alignment/>
    </xf>
    <xf numFmtId="0" fontId="0" fillId="0" borderId="0" xfId="0" applyAlignment="1">
      <alignment/>
    </xf>
    <xf numFmtId="0" fontId="0" fillId="0" borderId="0" xfId="0" applyAlignment="1">
      <alignment wrapText="1"/>
    </xf>
    <xf numFmtId="0" fontId="0" fillId="0" borderId="0" xfId="0" applyFill="1" applyBorder="1" applyAlignment="1">
      <alignment/>
    </xf>
    <xf numFmtId="0" fontId="0" fillId="0" borderId="0" xfId="0" applyFill="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58"/>
  <sheetViews>
    <sheetView tabSelected="1" workbookViewId="0" topLeftCell="A1">
      <selection activeCell="I5" sqref="I5"/>
    </sheetView>
  </sheetViews>
  <sheetFormatPr defaultColWidth="11.421875" defaultRowHeight="12.75"/>
  <cols>
    <col min="1" max="1" width="27.28125" style="0" customWidth="1"/>
    <col min="2" max="2" width="8.8515625" style="0" customWidth="1"/>
    <col min="3" max="3" width="11.7109375" style="0" customWidth="1"/>
    <col min="5" max="5" width="11.7109375" style="0" customWidth="1"/>
    <col min="6" max="6" width="12.140625" style="0" customWidth="1"/>
    <col min="7" max="7" width="12.421875" style="0" customWidth="1"/>
    <col min="8" max="8" width="11.8515625" style="0" customWidth="1"/>
    <col min="9" max="9" width="30.421875" style="0" customWidth="1"/>
    <col min="10" max="16384" width="8.8515625" style="0" customWidth="1"/>
  </cols>
  <sheetData>
    <row r="1" spans="1:12" ht="16.5">
      <c r="A1" s="68" t="s">
        <v>169</v>
      </c>
      <c r="B1" s="68"/>
      <c r="C1" s="68"/>
      <c r="D1" s="68"/>
      <c r="E1" s="68"/>
      <c r="F1" s="68"/>
      <c r="G1" s="68"/>
      <c r="H1" s="68"/>
      <c r="I1" s="68"/>
      <c r="J1" s="68"/>
      <c r="K1" s="68"/>
      <c r="L1" s="68"/>
    </row>
    <row r="3" spans="1:13" ht="12">
      <c r="A3" s="69" t="s">
        <v>171</v>
      </c>
      <c r="B3" s="69"/>
      <c r="C3" s="69"/>
      <c r="D3" s="69"/>
      <c r="E3" s="69"/>
      <c r="F3" s="69"/>
      <c r="G3" s="69"/>
      <c r="H3" s="69"/>
      <c r="I3" s="69"/>
      <c r="J3" s="69"/>
      <c r="K3" s="69"/>
      <c r="L3" s="69"/>
      <c r="M3" s="69"/>
    </row>
    <row r="5" spans="1:9" s="20" customFormat="1" ht="48">
      <c r="A5" s="20" t="s">
        <v>110</v>
      </c>
      <c r="B5" s="20" t="s">
        <v>170</v>
      </c>
      <c r="C5" s="21" t="s">
        <v>172</v>
      </c>
      <c r="D5" s="21" t="s">
        <v>168</v>
      </c>
      <c r="E5" s="21" t="s">
        <v>173</v>
      </c>
      <c r="F5" s="21" t="s">
        <v>174</v>
      </c>
      <c r="G5" s="21" t="s">
        <v>175</v>
      </c>
      <c r="H5" s="21" t="s">
        <v>173</v>
      </c>
      <c r="I5" s="21"/>
    </row>
    <row r="6" spans="1:8" ht="12">
      <c r="A6" s="12" t="s">
        <v>140</v>
      </c>
      <c r="B6" s="1" t="s">
        <v>141</v>
      </c>
      <c r="C6" s="13">
        <v>230</v>
      </c>
      <c r="D6" s="13">
        <v>382</v>
      </c>
      <c r="E6" s="16">
        <f>230/382</f>
        <v>0.6020942408376964</v>
      </c>
      <c r="F6" s="13">
        <v>138</v>
      </c>
      <c r="G6" s="13">
        <v>370</v>
      </c>
      <c r="H6" s="17">
        <f>138/370</f>
        <v>0.372972972972973</v>
      </c>
    </row>
    <row r="7" spans="1:8" ht="12">
      <c r="A7" s="12" t="s">
        <v>155</v>
      </c>
      <c r="B7" s="1" t="s">
        <v>139</v>
      </c>
      <c r="C7" s="13" t="s">
        <v>130</v>
      </c>
      <c r="D7" s="13" t="s">
        <v>130</v>
      </c>
      <c r="E7" s="13" t="s">
        <v>130</v>
      </c>
      <c r="F7" s="13" t="s">
        <v>130</v>
      </c>
      <c r="G7" s="13" t="s">
        <v>130</v>
      </c>
      <c r="H7" s="13" t="s">
        <v>130</v>
      </c>
    </row>
    <row r="8" spans="1:8" ht="12">
      <c r="A8" s="12" t="s">
        <v>142</v>
      </c>
      <c r="B8" s="1" t="s">
        <v>139</v>
      </c>
      <c r="C8" s="13" t="s">
        <v>130</v>
      </c>
      <c r="D8" s="13" t="s">
        <v>130</v>
      </c>
      <c r="E8" s="13" t="s">
        <v>130</v>
      </c>
      <c r="F8" s="13" t="s">
        <v>130</v>
      </c>
      <c r="G8" s="13" t="s">
        <v>130</v>
      </c>
      <c r="H8" s="13" t="s">
        <v>130</v>
      </c>
    </row>
    <row r="9" spans="1:8" ht="12">
      <c r="A9" s="10" t="s">
        <v>166</v>
      </c>
      <c r="B9" s="3" t="s">
        <v>139</v>
      </c>
      <c r="C9" s="7">
        <v>2356</v>
      </c>
      <c r="D9" s="6">
        <v>1402</v>
      </c>
      <c r="E9" s="14">
        <f>2356/1402</f>
        <v>1.6804564907275321</v>
      </c>
      <c r="F9" s="6">
        <v>1078</v>
      </c>
      <c r="G9" s="6">
        <v>1479</v>
      </c>
      <c r="H9" s="11">
        <f>F9/1479</f>
        <v>0.7288708586883029</v>
      </c>
    </row>
    <row r="10" spans="1:8" ht="24">
      <c r="A10" s="12" t="s">
        <v>156</v>
      </c>
      <c r="B10" s="1" t="s">
        <v>134</v>
      </c>
      <c r="C10" s="13">
        <v>1391</v>
      </c>
      <c r="D10" s="13">
        <v>4142</v>
      </c>
      <c r="E10" s="16">
        <f>C10/D10</f>
        <v>0.33582810236600674</v>
      </c>
      <c r="F10" s="13">
        <v>794</v>
      </c>
      <c r="G10" s="13">
        <v>4627</v>
      </c>
      <c r="H10" s="17">
        <f>F10/G10</f>
        <v>0.17160146963475253</v>
      </c>
    </row>
    <row r="11" spans="1:8" ht="12">
      <c r="A11" s="12" t="s">
        <v>133</v>
      </c>
      <c r="B11" s="1" t="s">
        <v>134</v>
      </c>
      <c r="C11" s="13">
        <v>1637</v>
      </c>
      <c r="D11" s="13">
        <v>312</v>
      </c>
      <c r="E11" s="16">
        <f>C11/D11</f>
        <v>5.246794871794871</v>
      </c>
      <c r="F11" s="13">
        <v>485</v>
      </c>
      <c r="G11" s="13">
        <v>312</v>
      </c>
      <c r="H11" s="17">
        <f>F11/G11</f>
        <v>1.5544871794871795</v>
      </c>
    </row>
    <row r="12" spans="1:8" ht="12">
      <c r="A12" s="12" t="s">
        <v>157</v>
      </c>
      <c r="B12" s="1" t="s">
        <v>134</v>
      </c>
      <c r="C12" s="13" t="s">
        <v>132</v>
      </c>
      <c r="D12" s="13" t="s">
        <v>132</v>
      </c>
      <c r="E12" s="13" t="s">
        <v>132</v>
      </c>
      <c r="F12" s="13" t="s">
        <v>132</v>
      </c>
      <c r="G12" s="13" t="s">
        <v>132</v>
      </c>
      <c r="H12" s="13" t="s">
        <v>132</v>
      </c>
    </row>
    <row r="13" spans="1:8" ht="24">
      <c r="A13" s="12" t="s">
        <v>135</v>
      </c>
      <c r="B13" s="1" t="s">
        <v>134</v>
      </c>
      <c r="C13" s="13">
        <v>1531</v>
      </c>
      <c r="D13" s="13">
        <v>5872</v>
      </c>
      <c r="E13" s="16">
        <f aca="true" t="shared" si="0" ref="E13:E18">C13/D13</f>
        <v>0.2607288828337875</v>
      </c>
      <c r="F13" s="13">
        <v>1188</v>
      </c>
      <c r="G13" s="13">
        <v>5708</v>
      </c>
      <c r="H13" s="17">
        <f>F13/G13</f>
        <v>0.20812894183601963</v>
      </c>
    </row>
    <row r="14" spans="1:8" ht="24">
      <c r="A14" s="12" t="s">
        <v>136</v>
      </c>
      <c r="B14" s="1" t="s">
        <v>134</v>
      </c>
      <c r="C14" s="13">
        <v>1754</v>
      </c>
      <c r="D14" s="13">
        <v>5099</v>
      </c>
      <c r="E14" s="16">
        <f t="shared" si="0"/>
        <v>0.3439890174544028</v>
      </c>
      <c r="F14" s="13">
        <v>1060</v>
      </c>
      <c r="G14" s="13">
        <v>5099</v>
      </c>
      <c r="H14" s="17">
        <f>F14/G14</f>
        <v>0.207883898803687</v>
      </c>
    </row>
    <row r="15" spans="1:8" ht="12">
      <c r="A15" s="12" t="s">
        <v>137</v>
      </c>
      <c r="B15" s="1" t="s">
        <v>134</v>
      </c>
      <c r="C15" s="13">
        <v>276</v>
      </c>
      <c r="D15" s="13">
        <v>7114</v>
      </c>
      <c r="E15" s="16">
        <f t="shared" si="0"/>
        <v>0.038796738824852406</v>
      </c>
      <c r="F15" s="13">
        <v>124</v>
      </c>
      <c r="G15" s="13">
        <v>7192</v>
      </c>
      <c r="H15" s="17">
        <f>F15/G15</f>
        <v>0.017241379310344827</v>
      </c>
    </row>
    <row r="16" spans="1:8" ht="12">
      <c r="A16" s="10" t="s">
        <v>167</v>
      </c>
      <c r="B16" s="3" t="s">
        <v>134</v>
      </c>
      <c r="C16" s="6">
        <v>526</v>
      </c>
      <c r="D16" s="6">
        <v>4820</v>
      </c>
      <c r="E16" s="14">
        <f t="shared" si="0"/>
        <v>0.10912863070539419</v>
      </c>
      <c r="F16" s="6">
        <v>419</v>
      </c>
      <c r="G16" s="6">
        <v>4772</v>
      </c>
      <c r="H16" s="11">
        <f>F16/G16</f>
        <v>0.08780385582564962</v>
      </c>
    </row>
    <row r="17" spans="1:8" ht="12">
      <c r="A17" s="10" t="s">
        <v>113</v>
      </c>
      <c r="B17" s="3" t="s">
        <v>111</v>
      </c>
      <c r="C17" s="6">
        <v>60</v>
      </c>
      <c r="D17" s="6">
        <v>3973</v>
      </c>
      <c r="E17" s="14">
        <f t="shared" si="0"/>
        <v>0.015101938082053864</v>
      </c>
      <c r="F17" s="6">
        <v>390</v>
      </c>
      <c r="G17" s="6">
        <v>4031</v>
      </c>
      <c r="H17" s="14">
        <f>F17/G17</f>
        <v>0.09675018605805011</v>
      </c>
    </row>
    <row r="18" spans="1:8" ht="12">
      <c r="A18" s="10" t="s">
        <v>114</v>
      </c>
      <c r="B18" s="3" t="s">
        <v>112</v>
      </c>
      <c r="C18" s="6">
        <v>663</v>
      </c>
      <c r="D18" s="6">
        <v>1967</v>
      </c>
      <c r="E18" s="14">
        <f t="shared" si="0"/>
        <v>0.33706151499745807</v>
      </c>
      <c r="F18" s="6" t="s">
        <v>130</v>
      </c>
      <c r="G18" s="6" t="s">
        <v>130</v>
      </c>
      <c r="H18" s="6" t="s">
        <v>130</v>
      </c>
    </row>
    <row r="19" spans="1:8" ht="12">
      <c r="A19" s="10" t="s">
        <v>138</v>
      </c>
      <c r="B19" s="3" t="s">
        <v>112</v>
      </c>
      <c r="C19" s="6" t="s">
        <v>130</v>
      </c>
      <c r="D19" s="6" t="s">
        <v>130</v>
      </c>
      <c r="E19" s="6" t="s">
        <v>130</v>
      </c>
      <c r="F19" s="6" t="s">
        <v>130</v>
      </c>
      <c r="G19" s="6" t="s">
        <v>130</v>
      </c>
      <c r="H19" s="6" t="s">
        <v>130</v>
      </c>
    </row>
    <row r="20" spans="1:8" ht="12">
      <c r="A20" s="10" t="s">
        <v>115</v>
      </c>
      <c r="B20" s="3" t="s">
        <v>116</v>
      </c>
      <c r="C20" s="5">
        <v>2623</v>
      </c>
      <c r="D20" s="5">
        <v>2898</v>
      </c>
      <c r="E20" s="14">
        <f>C20/D20</f>
        <v>0.9051069703243616</v>
      </c>
      <c r="F20" s="5">
        <v>1610</v>
      </c>
      <c r="G20" s="5">
        <v>2894</v>
      </c>
      <c r="H20" s="14">
        <f>F20/G20</f>
        <v>0.5563234277816171</v>
      </c>
    </row>
    <row r="21" spans="1:8" ht="12">
      <c r="A21" s="10" t="s">
        <v>163</v>
      </c>
      <c r="B21" s="3" t="s">
        <v>164</v>
      </c>
      <c r="C21" s="6">
        <v>262</v>
      </c>
      <c r="D21" s="6">
        <v>670</v>
      </c>
      <c r="E21" s="14">
        <f>262/670</f>
        <v>0.39104477611940297</v>
      </c>
      <c r="F21" s="6" t="s">
        <v>130</v>
      </c>
      <c r="G21" s="6" t="s">
        <v>130</v>
      </c>
      <c r="H21" s="6" t="s">
        <v>130</v>
      </c>
    </row>
    <row r="22" spans="1:8" ht="12">
      <c r="A22" s="10" t="s">
        <v>143</v>
      </c>
      <c r="B22" s="3" t="s">
        <v>144</v>
      </c>
      <c r="C22" s="5" t="s">
        <v>132</v>
      </c>
      <c r="D22" s="5" t="s">
        <v>132</v>
      </c>
      <c r="E22" s="6" t="s">
        <v>132</v>
      </c>
      <c r="F22" s="5" t="s">
        <v>132</v>
      </c>
      <c r="G22" s="5" t="s">
        <v>132</v>
      </c>
      <c r="H22" s="6" t="s">
        <v>132</v>
      </c>
    </row>
    <row r="23" spans="1:8" ht="12">
      <c r="A23" s="10" t="s">
        <v>145</v>
      </c>
      <c r="B23" s="3" t="s">
        <v>146</v>
      </c>
      <c r="C23" s="5">
        <v>738</v>
      </c>
      <c r="D23" s="5">
        <v>1274</v>
      </c>
      <c r="E23" s="14">
        <f>C23/D23</f>
        <v>0.5792778649921507</v>
      </c>
      <c r="F23" s="5">
        <v>627</v>
      </c>
      <c r="G23" s="5">
        <v>1184</v>
      </c>
      <c r="H23" s="14">
        <f>F23/G23</f>
        <v>0.5295608108108109</v>
      </c>
    </row>
    <row r="24" spans="1:8" ht="12">
      <c r="A24" s="10" t="s">
        <v>117</v>
      </c>
      <c r="B24" s="3" t="s">
        <v>118</v>
      </c>
      <c r="C24" s="5">
        <v>3568</v>
      </c>
      <c r="D24" s="5">
        <v>3049</v>
      </c>
      <c r="E24" s="14">
        <f>C24/D24</f>
        <v>1.1702197441784192</v>
      </c>
      <c r="F24" s="5">
        <v>1754</v>
      </c>
      <c r="G24" s="5">
        <v>2782</v>
      </c>
      <c r="H24" s="14">
        <f>F24/G24</f>
        <v>0.6304816678648454</v>
      </c>
    </row>
    <row r="25" spans="1:9" ht="12">
      <c r="A25" s="10" t="s">
        <v>129</v>
      </c>
      <c r="B25" s="3" t="s">
        <v>119</v>
      </c>
      <c r="C25" s="6" t="s">
        <v>132</v>
      </c>
      <c r="D25" s="6" t="s">
        <v>132</v>
      </c>
      <c r="E25" s="6" t="s">
        <v>132</v>
      </c>
      <c r="F25" s="6" t="s">
        <v>130</v>
      </c>
      <c r="G25" s="6" t="s">
        <v>130</v>
      </c>
      <c r="H25" s="6" t="s">
        <v>130</v>
      </c>
      <c r="I25" s="22"/>
    </row>
    <row r="26" spans="1:8" ht="12">
      <c r="A26" s="10" t="s">
        <v>147</v>
      </c>
      <c r="B26" s="3" t="s">
        <v>119</v>
      </c>
      <c r="C26" s="6">
        <v>60</v>
      </c>
      <c r="D26" s="6">
        <v>309</v>
      </c>
      <c r="E26" s="14">
        <f aca="true" t="shared" si="1" ref="E26:E31">C26/D26</f>
        <v>0.1941747572815534</v>
      </c>
      <c r="F26" s="6">
        <v>30</v>
      </c>
      <c r="G26" s="6">
        <v>609</v>
      </c>
      <c r="H26" s="14">
        <f>F26/G26</f>
        <v>0.04926108374384237</v>
      </c>
    </row>
    <row r="27" spans="1:8" ht="12">
      <c r="A27" s="10" t="s">
        <v>120</v>
      </c>
      <c r="B27" s="3" t="s">
        <v>119</v>
      </c>
      <c r="C27" s="5">
        <v>4591</v>
      </c>
      <c r="D27" s="5">
        <v>4414</v>
      </c>
      <c r="E27" s="14">
        <f t="shared" si="1"/>
        <v>1.0400996828273674</v>
      </c>
      <c r="F27" s="5">
        <v>4465</v>
      </c>
      <c r="G27" s="5">
        <v>4312</v>
      </c>
      <c r="H27" s="14">
        <f>F27/G27</f>
        <v>1.035482374768089</v>
      </c>
    </row>
    <row r="28" spans="1:8" ht="12">
      <c r="A28" s="10" t="s">
        <v>165</v>
      </c>
      <c r="B28" s="3" t="s">
        <v>159</v>
      </c>
      <c r="C28" s="6">
        <v>3043</v>
      </c>
      <c r="D28" s="6">
        <v>2607</v>
      </c>
      <c r="E28" s="14">
        <f t="shared" si="1"/>
        <v>1.1672420406597621</v>
      </c>
      <c r="F28" s="6">
        <v>2551</v>
      </c>
      <c r="G28" s="6">
        <v>2574</v>
      </c>
      <c r="H28" s="11">
        <f>F28/G28</f>
        <v>0.991064491064491</v>
      </c>
    </row>
    <row r="29" spans="1:8" ht="12">
      <c r="A29" s="12" t="s">
        <v>158</v>
      </c>
      <c r="B29" s="1" t="s">
        <v>159</v>
      </c>
      <c r="C29" s="13">
        <v>89</v>
      </c>
      <c r="D29" s="13">
        <v>244</v>
      </c>
      <c r="E29" s="16">
        <f>C29/D29</f>
        <v>0.36475409836065575</v>
      </c>
      <c r="F29" s="13">
        <v>79</v>
      </c>
      <c r="G29" s="13">
        <v>250</v>
      </c>
      <c r="H29" s="2">
        <f>F29/G29</f>
        <v>0.316</v>
      </c>
    </row>
    <row r="30" spans="1:8" ht="12">
      <c r="A30" s="10" t="s">
        <v>121</v>
      </c>
      <c r="B30" s="3" t="s">
        <v>122</v>
      </c>
      <c r="C30" s="5">
        <v>4016</v>
      </c>
      <c r="D30" s="5">
        <v>4525</v>
      </c>
      <c r="E30" s="14">
        <f t="shared" si="1"/>
        <v>0.8875138121546962</v>
      </c>
      <c r="F30" s="6" t="s">
        <v>132</v>
      </c>
      <c r="G30" s="6" t="s">
        <v>130</v>
      </c>
      <c r="H30" s="6" t="s">
        <v>132</v>
      </c>
    </row>
    <row r="31" spans="1:8" ht="12">
      <c r="A31" s="9" t="s">
        <v>148</v>
      </c>
      <c r="B31" s="4" t="s">
        <v>149</v>
      </c>
      <c r="C31" s="5">
        <v>72</v>
      </c>
      <c r="D31" s="5">
        <v>162</v>
      </c>
      <c r="E31" s="14">
        <f t="shared" si="1"/>
        <v>0.4444444444444444</v>
      </c>
      <c r="F31" s="5">
        <v>101</v>
      </c>
      <c r="G31" s="5">
        <v>193</v>
      </c>
      <c r="H31" s="14">
        <f>F31/G31</f>
        <v>0.5233160621761658</v>
      </c>
    </row>
    <row r="32" spans="1:8" ht="12">
      <c r="A32" s="9" t="s">
        <v>150</v>
      </c>
      <c r="B32" s="4" t="s">
        <v>124</v>
      </c>
      <c r="C32" s="5" t="s">
        <v>130</v>
      </c>
      <c r="D32" s="5" t="s">
        <v>130</v>
      </c>
      <c r="E32" s="6" t="s">
        <v>130</v>
      </c>
      <c r="F32" s="5" t="s">
        <v>130</v>
      </c>
      <c r="G32" s="5" t="s">
        <v>130</v>
      </c>
      <c r="H32" s="6" t="s">
        <v>130</v>
      </c>
    </row>
    <row r="33" spans="1:9" ht="12">
      <c r="A33" s="9" t="s">
        <v>123</v>
      </c>
      <c r="B33" s="4" t="s">
        <v>124</v>
      </c>
      <c r="C33" s="7" t="s">
        <v>132</v>
      </c>
      <c r="D33" s="7" t="s">
        <v>132</v>
      </c>
      <c r="E33" s="7" t="s">
        <v>132</v>
      </c>
      <c r="F33" s="7" t="s">
        <v>130</v>
      </c>
      <c r="G33" s="7" t="s">
        <v>130</v>
      </c>
      <c r="H33" s="7" t="s">
        <v>130</v>
      </c>
      <c r="I33" s="23"/>
    </row>
    <row r="34" spans="1:8" ht="12">
      <c r="A34" s="9" t="s">
        <v>151</v>
      </c>
      <c r="B34" s="4" t="s">
        <v>152</v>
      </c>
      <c r="C34" s="7" t="s">
        <v>130</v>
      </c>
      <c r="D34" s="7" t="s">
        <v>130</v>
      </c>
      <c r="E34" s="7" t="s">
        <v>130</v>
      </c>
      <c r="F34" s="7">
        <v>1040</v>
      </c>
      <c r="G34" s="7">
        <v>1858</v>
      </c>
      <c r="H34" s="7">
        <v>0.56</v>
      </c>
    </row>
    <row r="35" spans="1:8" ht="24">
      <c r="A35" s="27" t="s">
        <v>125</v>
      </c>
      <c r="B35" s="4" t="s">
        <v>131</v>
      </c>
      <c r="C35" s="7">
        <v>106</v>
      </c>
      <c r="D35" s="7">
        <v>1418</v>
      </c>
      <c r="E35" s="18">
        <f aca="true" t="shared" si="2" ref="E35:E40">C35/D35</f>
        <v>0.07475317348377997</v>
      </c>
      <c r="F35" s="7">
        <v>245</v>
      </c>
      <c r="G35" s="7">
        <v>1560</v>
      </c>
      <c r="H35" s="18">
        <f aca="true" t="shared" si="3" ref="H35:H40">F35/G35</f>
        <v>0.15705128205128205</v>
      </c>
    </row>
    <row r="36" spans="1:8" ht="12">
      <c r="A36" s="9" t="s">
        <v>126</v>
      </c>
      <c r="B36" s="4" t="s">
        <v>127</v>
      </c>
      <c r="C36" s="7">
        <v>223</v>
      </c>
      <c r="D36" s="7">
        <v>367</v>
      </c>
      <c r="E36" s="18">
        <f t="shared" si="2"/>
        <v>0.6076294277929155</v>
      </c>
      <c r="F36" s="7">
        <v>144</v>
      </c>
      <c r="G36" s="7">
        <v>367</v>
      </c>
      <c r="H36" s="18">
        <f t="shared" si="3"/>
        <v>0.3923705722070845</v>
      </c>
    </row>
    <row r="37" spans="1:8" ht="12">
      <c r="A37" s="9" t="s">
        <v>128</v>
      </c>
      <c r="B37" s="4" t="s">
        <v>127</v>
      </c>
      <c r="C37" s="7">
        <v>105</v>
      </c>
      <c r="D37" s="7">
        <v>2046</v>
      </c>
      <c r="E37" s="18">
        <f t="shared" si="2"/>
        <v>0.051319648093841645</v>
      </c>
      <c r="F37" s="7">
        <v>181</v>
      </c>
      <c r="G37" s="7">
        <v>2046</v>
      </c>
      <c r="H37" s="18">
        <f t="shared" si="3"/>
        <v>0.0884652981427175</v>
      </c>
    </row>
    <row r="38" spans="1:8" ht="12">
      <c r="A38" s="9" t="s">
        <v>160</v>
      </c>
      <c r="B38" s="4" t="s">
        <v>161</v>
      </c>
      <c r="C38" s="7">
        <v>2123</v>
      </c>
      <c r="D38" s="7">
        <v>4236</v>
      </c>
      <c r="E38" s="18">
        <f t="shared" si="2"/>
        <v>0.5011803588290841</v>
      </c>
      <c r="F38" s="7">
        <v>1138</v>
      </c>
      <c r="G38" s="7">
        <v>3981</v>
      </c>
      <c r="H38" s="18">
        <f t="shared" si="3"/>
        <v>0.2858578246671691</v>
      </c>
    </row>
    <row r="39" spans="1:8" ht="12">
      <c r="A39" s="10" t="s">
        <v>162</v>
      </c>
      <c r="B39" s="3" t="s">
        <v>161</v>
      </c>
      <c r="C39" s="6">
        <v>260</v>
      </c>
      <c r="D39" s="6">
        <v>1464</v>
      </c>
      <c r="E39" s="14">
        <f t="shared" si="2"/>
        <v>0.17759562841530055</v>
      </c>
      <c r="F39" s="6">
        <v>295</v>
      </c>
      <c r="G39" s="6">
        <v>1511</v>
      </c>
      <c r="H39" s="11">
        <f t="shared" si="3"/>
        <v>0.19523494374586367</v>
      </c>
    </row>
    <row r="40" spans="1:8" ht="12">
      <c r="A40" s="10" t="s">
        <v>153</v>
      </c>
      <c r="B40" s="3" t="s">
        <v>154</v>
      </c>
      <c r="C40" s="7">
        <v>65</v>
      </c>
      <c r="D40" s="7">
        <v>151</v>
      </c>
      <c r="E40" s="18">
        <f t="shared" si="2"/>
        <v>0.4304635761589404</v>
      </c>
      <c r="F40" s="7">
        <v>21</v>
      </c>
      <c r="G40" s="7">
        <v>151</v>
      </c>
      <c r="H40" s="18">
        <f t="shared" si="3"/>
        <v>0.1390728476821192</v>
      </c>
    </row>
    <row r="42" spans="1:8" ht="12">
      <c r="A42" s="24" t="s">
        <v>177</v>
      </c>
      <c r="C42" s="62">
        <f>SUM(C6:C40)-C18-C30-C21</f>
        <v>27427</v>
      </c>
      <c r="D42" s="62">
        <f>SUM(D6:D40)-D18-D30-C21</f>
        <v>58163</v>
      </c>
      <c r="E42" s="25">
        <f>C42/D42</f>
        <v>0.47155408077300004</v>
      </c>
      <c r="F42" s="15">
        <f>SUM(F6:F40)-F34</f>
        <v>18917</v>
      </c>
      <c r="G42" s="15">
        <f>SUM(G6:G40)-G34</f>
        <v>58004</v>
      </c>
      <c r="H42" s="25">
        <f>F42/G42</f>
        <v>0.32613268050479277</v>
      </c>
    </row>
    <row r="44" ht="12.75">
      <c r="A44" s="26" t="s">
        <v>178</v>
      </c>
    </row>
    <row r="46" spans="1:2" ht="12">
      <c r="A46" t="s">
        <v>179</v>
      </c>
      <c r="B46">
        <v>35</v>
      </c>
    </row>
    <row r="47" spans="1:2" ht="24">
      <c r="A47" s="19" t="s">
        <v>180</v>
      </c>
      <c r="B47">
        <v>23</v>
      </c>
    </row>
    <row r="48" spans="1:2" ht="24">
      <c r="A48" s="19" t="s">
        <v>181</v>
      </c>
      <c r="B48" s="28">
        <v>0.657</v>
      </c>
    </row>
    <row r="49" spans="1:2" ht="36">
      <c r="A49" s="19" t="s">
        <v>182</v>
      </c>
      <c r="B49">
        <v>0.472</v>
      </c>
    </row>
    <row r="50" spans="1:2" ht="36">
      <c r="A50" s="19" t="s">
        <v>21</v>
      </c>
      <c r="B50">
        <v>0.326</v>
      </c>
    </row>
    <row r="52" ht="12.75">
      <c r="A52" s="26" t="s">
        <v>176</v>
      </c>
    </row>
    <row r="54" ht="12">
      <c r="A54" t="s">
        <v>22</v>
      </c>
    </row>
    <row r="55" ht="12">
      <c r="A55" t="s">
        <v>23</v>
      </c>
    </row>
    <row r="57" spans="1:9" ht="25.5" customHeight="1">
      <c r="A57" s="70" t="s">
        <v>109</v>
      </c>
      <c r="B57" s="70"/>
      <c r="C57" s="70"/>
      <c r="D57" s="70"/>
      <c r="E57" s="70"/>
      <c r="F57" s="70"/>
      <c r="G57" s="70"/>
      <c r="H57" s="70"/>
      <c r="I57" s="70"/>
    </row>
    <row r="58" spans="1:9" ht="12">
      <c r="A58" s="70" t="s">
        <v>0</v>
      </c>
      <c r="B58" s="70"/>
      <c r="C58" s="70"/>
      <c r="D58" s="70"/>
      <c r="E58" s="70"/>
      <c r="F58" s="70"/>
      <c r="G58" s="70"/>
      <c r="H58" s="70"/>
      <c r="I58" s="70"/>
    </row>
  </sheetData>
  <mergeCells count="4">
    <mergeCell ref="A1:L1"/>
    <mergeCell ref="A3:M3"/>
    <mergeCell ref="A57:I57"/>
    <mergeCell ref="A58:I58"/>
  </mergeCells>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O84"/>
  <sheetViews>
    <sheetView workbookViewId="0" topLeftCell="A70">
      <selection activeCell="D12" sqref="D12"/>
    </sheetView>
  </sheetViews>
  <sheetFormatPr defaultColWidth="11.421875" defaultRowHeight="12.75"/>
  <cols>
    <col min="1" max="1" width="27.7109375" style="0" customWidth="1"/>
    <col min="2" max="2" width="8.8515625" style="0" customWidth="1"/>
    <col min="3" max="3" width="10.421875" style="0" customWidth="1"/>
    <col min="4" max="4" width="15.421875" style="0" customWidth="1"/>
    <col min="5" max="5" width="11.421875" style="0" bestFit="1" customWidth="1"/>
    <col min="6" max="6" width="11.421875" style="0" customWidth="1"/>
    <col min="7" max="7" width="8.8515625" style="0" customWidth="1"/>
    <col min="8" max="8" width="15.7109375" style="0" customWidth="1"/>
    <col min="9" max="9" width="8.8515625" style="0" customWidth="1"/>
    <col min="10" max="10" width="10.00390625" style="0" customWidth="1"/>
    <col min="11" max="11" width="13.421875" style="39" customWidth="1"/>
    <col min="12" max="12" width="15.421875" style="0" customWidth="1"/>
    <col min="13" max="13" width="15.7109375" style="0" customWidth="1"/>
    <col min="14" max="14" width="10.140625" style="0" customWidth="1"/>
    <col min="15" max="16384" width="8.8515625" style="0" customWidth="1"/>
  </cols>
  <sheetData>
    <row r="1" spans="1:14" ht="16.5">
      <c r="A1" s="68" t="s">
        <v>169</v>
      </c>
      <c r="B1" s="68"/>
      <c r="C1" s="68"/>
      <c r="D1" s="68"/>
      <c r="E1" s="68"/>
      <c r="F1" s="68"/>
      <c r="G1" s="68"/>
      <c r="H1" s="68"/>
      <c r="I1" s="68"/>
      <c r="J1" s="68"/>
      <c r="K1" s="68"/>
      <c r="L1" s="68"/>
      <c r="M1" s="68"/>
      <c r="N1" s="68"/>
    </row>
    <row r="3" spans="1:15" ht="12">
      <c r="A3" s="69" t="s">
        <v>3</v>
      </c>
      <c r="B3" s="69"/>
      <c r="C3" s="69"/>
      <c r="D3" s="69"/>
      <c r="E3" s="69"/>
      <c r="F3" s="69"/>
      <c r="G3" s="69"/>
      <c r="H3" s="69"/>
      <c r="I3" s="69"/>
      <c r="J3" s="69"/>
      <c r="K3" s="69"/>
      <c r="L3" s="69"/>
      <c r="M3" s="69"/>
      <c r="N3" s="69"/>
      <c r="O3" s="69"/>
    </row>
    <row r="5" spans="1:15" s="37" customFormat="1" ht="48">
      <c r="A5" s="35" t="s">
        <v>110</v>
      </c>
      <c r="B5" s="35" t="s">
        <v>170</v>
      </c>
      <c r="C5" s="36" t="s">
        <v>24</v>
      </c>
      <c r="D5" s="36" t="s">
        <v>25</v>
      </c>
      <c r="E5" s="36" t="s">
        <v>26</v>
      </c>
      <c r="F5" s="36" t="s">
        <v>35</v>
      </c>
      <c r="G5" s="36" t="s">
        <v>27</v>
      </c>
      <c r="H5" s="36" t="s">
        <v>25</v>
      </c>
      <c r="I5" s="36" t="s">
        <v>26</v>
      </c>
      <c r="J5" s="36" t="s">
        <v>35</v>
      </c>
      <c r="K5" s="52" t="s">
        <v>28</v>
      </c>
      <c r="L5" s="36" t="s">
        <v>25</v>
      </c>
      <c r="M5" s="36" t="s">
        <v>26</v>
      </c>
      <c r="N5" s="36" t="s">
        <v>35</v>
      </c>
      <c r="O5" s="35"/>
    </row>
    <row r="6" spans="1:14" ht="12">
      <c r="A6" s="12" t="s">
        <v>140</v>
      </c>
      <c r="B6" s="1" t="s">
        <v>141</v>
      </c>
      <c r="C6" s="13" t="s">
        <v>29</v>
      </c>
      <c r="D6" s="13" t="s">
        <v>32</v>
      </c>
      <c r="E6" s="30" t="s">
        <v>33</v>
      </c>
      <c r="F6" s="30" t="s">
        <v>29</v>
      </c>
      <c r="G6" s="13" t="s">
        <v>30</v>
      </c>
      <c r="H6" s="30" t="s">
        <v>31</v>
      </c>
      <c r="I6" s="30" t="s">
        <v>31</v>
      </c>
      <c r="J6" s="16" t="s">
        <v>31</v>
      </c>
      <c r="K6" s="49" t="s">
        <v>30</v>
      </c>
      <c r="L6" s="46" t="s">
        <v>31</v>
      </c>
      <c r="M6" s="47" t="s">
        <v>31</v>
      </c>
      <c r="N6" s="49" t="s">
        <v>31</v>
      </c>
    </row>
    <row r="7" spans="1:14" ht="12">
      <c r="A7" s="12" t="s">
        <v>155</v>
      </c>
      <c r="B7" s="1" t="s">
        <v>139</v>
      </c>
      <c r="C7" s="13" t="s">
        <v>29</v>
      </c>
      <c r="D7" s="13" t="s">
        <v>130</v>
      </c>
      <c r="E7" s="30" t="s">
        <v>34</v>
      </c>
      <c r="F7" s="30" t="s">
        <v>130</v>
      </c>
      <c r="G7" s="13" t="s">
        <v>30</v>
      </c>
      <c r="H7" s="30" t="s">
        <v>31</v>
      </c>
      <c r="I7" s="30" t="s">
        <v>31</v>
      </c>
      <c r="J7" s="13" t="s">
        <v>31</v>
      </c>
      <c r="K7" s="59" t="s">
        <v>29</v>
      </c>
      <c r="L7" s="46" t="s">
        <v>130</v>
      </c>
      <c r="M7" s="47" t="s">
        <v>130</v>
      </c>
      <c r="N7" s="49" t="s">
        <v>130</v>
      </c>
    </row>
    <row r="8" spans="1:14" ht="12">
      <c r="A8" s="12" t="s">
        <v>142</v>
      </c>
      <c r="B8" s="1" t="s">
        <v>139</v>
      </c>
      <c r="C8" s="13" t="s">
        <v>29</v>
      </c>
      <c r="D8" s="30" t="s">
        <v>37</v>
      </c>
      <c r="E8" s="30" t="s">
        <v>36</v>
      </c>
      <c r="F8" s="30" t="s">
        <v>29</v>
      </c>
      <c r="G8" s="13" t="s">
        <v>30</v>
      </c>
      <c r="H8" s="30" t="s">
        <v>31</v>
      </c>
      <c r="I8" s="30" t="s">
        <v>31</v>
      </c>
      <c r="J8" s="48" t="s">
        <v>31</v>
      </c>
      <c r="K8" s="50" t="s">
        <v>30</v>
      </c>
      <c r="L8" s="42" t="s">
        <v>31</v>
      </c>
      <c r="M8" s="43" t="s">
        <v>31</v>
      </c>
      <c r="N8" s="50" t="s">
        <v>31</v>
      </c>
    </row>
    <row r="9" spans="1:14" ht="12">
      <c r="A9" s="10" t="s">
        <v>166</v>
      </c>
      <c r="B9" s="3" t="s">
        <v>139</v>
      </c>
      <c r="C9" s="7" t="s">
        <v>29</v>
      </c>
      <c r="D9" s="31" t="s">
        <v>39</v>
      </c>
      <c r="E9" s="31" t="s">
        <v>40</v>
      </c>
      <c r="F9" s="31" t="s">
        <v>29</v>
      </c>
      <c r="G9" s="6" t="s">
        <v>29</v>
      </c>
      <c r="H9" s="31" t="s">
        <v>41</v>
      </c>
      <c r="I9" s="31" t="s">
        <v>38</v>
      </c>
      <c r="J9" s="14" t="s">
        <v>29</v>
      </c>
      <c r="K9" s="59" t="s">
        <v>30</v>
      </c>
      <c r="L9" s="46" t="s">
        <v>31</v>
      </c>
      <c r="M9" s="47" t="s">
        <v>31</v>
      </c>
      <c r="N9" s="49" t="s">
        <v>31</v>
      </c>
    </row>
    <row r="10" spans="1:14" ht="24">
      <c r="A10" s="12" t="s">
        <v>156</v>
      </c>
      <c r="B10" s="1" t="s">
        <v>134</v>
      </c>
      <c r="C10" s="13" t="s">
        <v>29</v>
      </c>
      <c r="D10" s="30" t="s">
        <v>42</v>
      </c>
      <c r="E10" s="30" t="s">
        <v>43</v>
      </c>
      <c r="F10" s="30" t="s">
        <v>29</v>
      </c>
      <c r="G10" s="13" t="s">
        <v>30</v>
      </c>
      <c r="H10" s="30" t="s">
        <v>31</v>
      </c>
      <c r="I10" s="30" t="s">
        <v>31</v>
      </c>
      <c r="J10" s="16" t="s">
        <v>31</v>
      </c>
      <c r="K10" s="59" t="s">
        <v>30</v>
      </c>
      <c r="L10" s="46" t="s">
        <v>31</v>
      </c>
      <c r="M10" s="47" t="s">
        <v>31</v>
      </c>
      <c r="N10" s="49" t="s">
        <v>31</v>
      </c>
    </row>
    <row r="11" spans="1:14" ht="12">
      <c r="A11" s="12" t="s">
        <v>133</v>
      </c>
      <c r="B11" s="1" t="s">
        <v>134</v>
      </c>
      <c r="C11" s="13" t="s">
        <v>29</v>
      </c>
      <c r="D11" s="30" t="s">
        <v>32</v>
      </c>
      <c r="E11" s="30" t="s">
        <v>44</v>
      </c>
      <c r="F11" s="30" t="s">
        <v>29</v>
      </c>
      <c r="G11" s="13" t="s">
        <v>30</v>
      </c>
      <c r="H11" s="30" t="s">
        <v>31</v>
      </c>
      <c r="I11" s="30" t="s">
        <v>31</v>
      </c>
      <c r="J11" s="16" t="s">
        <v>31</v>
      </c>
      <c r="K11" s="49" t="s">
        <v>29</v>
      </c>
      <c r="L11" s="46" t="s">
        <v>45</v>
      </c>
      <c r="M11" s="47" t="s">
        <v>46</v>
      </c>
      <c r="N11" s="49" t="s">
        <v>29</v>
      </c>
    </row>
    <row r="12" spans="1:14" ht="48">
      <c r="A12" s="12" t="s">
        <v>157</v>
      </c>
      <c r="B12" s="1" t="s">
        <v>134</v>
      </c>
      <c r="C12" s="13" t="s">
        <v>20</v>
      </c>
      <c r="D12" s="30" t="s">
        <v>31</v>
      </c>
      <c r="E12" s="30" t="s">
        <v>31</v>
      </c>
      <c r="F12" s="30" t="s">
        <v>31</v>
      </c>
      <c r="G12" s="13" t="s">
        <v>30</v>
      </c>
      <c r="H12" s="30" t="s">
        <v>31</v>
      </c>
      <c r="I12" s="30" t="s">
        <v>31</v>
      </c>
      <c r="J12" s="13" t="s">
        <v>31</v>
      </c>
      <c r="K12" s="49" t="s">
        <v>30</v>
      </c>
      <c r="L12" s="46" t="s">
        <v>31</v>
      </c>
      <c r="M12" s="47" t="s">
        <v>31</v>
      </c>
      <c r="N12" s="49" t="s">
        <v>31</v>
      </c>
    </row>
    <row r="13" spans="1:14" ht="24">
      <c r="A13" s="12" t="s">
        <v>135</v>
      </c>
      <c r="B13" s="1" t="s">
        <v>134</v>
      </c>
      <c r="C13" s="55" t="s">
        <v>29</v>
      </c>
      <c r="D13" s="54" t="s">
        <v>48</v>
      </c>
      <c r="E13" s="54" t="s">
        <v>49</v>
      </c>
      <c r="F13" s="54" t="s">
        <v>29</v>
      </c>
      <c r="G13" s="55" t="s">
        <v>29</v>
      </c>
      <c r="H13" s="54" t="s">
        <v>41</v>
      </c>
      <c r="I13" s="54" t="s">
        <v>47</v>
      </c>
      <c r="J13" s="56" t="s">
        <v>29</v>
      </c>
      <c r="K13" s="49" t="s">
        <v>30</v>
      </c>
      <c r="L13" s="46" t="s">
        <v>31</v>
      </c>
      <c r="M13" s="47" t="s">
        <v>31</v>
      </c>
      <c r="N13" s="49" t="s">
        <v>31</v>
      </c>
    </row>
    <row r="14" spans="1:14" ht="24">
      <c r="A14" s="12" t="s">
        <v>136</v>
      </c>
      <c r="B14" s="1" t="s">
        <v>134</v>
      </c>
      <c r="C14" s="13" t="s">
        <v>29</v>
      </c>
      <c r="D14" s="30" t="s">
        <v>32</v>
      </c>
      <c r="E14" s="30" t="s">
        <v>50</v>
      </c>
      <c r="F14" s="30" t="s">
        <v>29</v>
      </c>
      <c r="G14" s="29" t="s">
        <v>30</v>
      </c>
      <c r="H14" s="30" t="s">
        <v>31</v>
      </c>
      <c r="I14" s="30" t="s">
        <v>31</v>
      </c>
      <c r="J14" s="16" t="s">
        <v>31</v>
      </c>
      <c r="K14" s="49" t="s">
        <v>30</v>
      </c>
      <c r="L14" s="46" t="s">
        <v>31</v>
      </c>
      <c r="M14" s="47" t="s">
        <v>31</v>
      </c>
      <c r="N14" s="49" t="s">
        <v>31</v>
      </c>
    </row>
    <row r="15" spans="1:14" ht="12">
      <c r="A15" s="12" t="s">
        <v>137</v>
      </c>
      <c r="B15" s="1" t="s">
        <v>134</v>
      </c>
      <c r="C15" s="13" t="s">
        <v>29</v>
      </c>
      <c r="D15" s="30" t="s">
        <v>32</v>
      </c>
      <c r="E15" s="30" t="s">
        <v>51</v>
      </c>
      <c r="F15" s="30" t="s">
        <v>29</v>
      </c>
      <c r="G15" s="13" t="s">
        <v>30</v>
      </c>
      <c r="H15" s="30" t="s">
        <v>31</v>
      </c>
      <c r="I15" s="30" t="s">
        <v>31</v>
      </c>
      <c r="J15" s="16" t="s">
        <v>31</v>
      </c>
      <c r="K15" s="59" t="s">
        <v>30</v>
      </c>
      <c r="L15" s="46" t="s">
        <v>31</v>
      </c>
      <c r="M15" s="47" t="s">
        <v>31</v>
      </c>
      <c r="N15" s="49" t="s">
        <v>31</v>
      </c>
    </row>
    <row r="16" spans="1:14" ht="12">
      <c r="A16" s="10" t="s">
        <v>167</v>
      </c>
      <c r="B16" s="3" t="s">
        <v>134</v>
      </c>
      <c r="C16" s="6" t="s">
        <v>29</v>
      </c>
      <c r="D16" s="31" t="s">
        <v>52</v>
      </c>
      <c r="E16" s="31" t="s">
        <v>53</v>
      </c>
      <c r="F16" s="31" t="s">
        <v>29</v>
      </c>
      <c r="G16" s="6" t="s">
        <v>29</v>
      </c>
      <c r="H16" s="31" t="s">
        <v>54</v>
      </c>
      <c r="I16" s="31" t="s">
        <v>55</v>
      </c>
      <c r="J16" s="14" t="s">
        <v>29</v>
      </c>
      <c r="K16" s="50" t="s">
        <v>30</v>
      </c>
      <c r="L16" s="42" t="s">
        <v>31</v>
      </c>
      <c r="M16" s="43" t="s">
        <v>31</v>
      </c>
      <c r="N16" s="50" t="s">
        <v>31</v>
      </c>
    </row>
    <row r="17" spans="1:14" ht="12">
      <c r="A17" s="10" t="s">
        <v>113</v>
      </c>
      <c r="B17" s="3" t="s">
        <v>111</v>
      </c>
      <c r="C17" s="6" t="s">
        <v>29</v>
      </c>
      <c r="D17" s="31" t="s">
        <v>56</v>
      </c>
      <c r="E17" s="31" t="s">
        <v>57</v>
      </c>
      <c r="F17" s="31" t="s">
        <v>29</v>
      </c>
      <c r="G17" s="6" t="s">
        <v>30</v>
      </c>
      <c r="H17" s="31" t="s">
        <v>31</v>
      </c>
      <c r="I17" s="31" t="s">
        <v>31</v>
      </c>
      <c r="J17" s="14" t="s">
        <v>31</v>
      </c>
      <c r="K17" s="59" t="s">
        <v>30</v>
      </c>
      <c r="L17" s="46" t="s">
        <v>31</v>
      </c>
      <c r="M17" s="47" t="s">
        <v>31</v>
      </c>
      <c r="N17" s="49" t="s">
        <v>31</v>
      </c>
    </row>
    <row r="18" spans="1:14" ht="12">
      <c r="A18" s="10" t="s">
        <v>114</v>
      </c>
      <c r="B18" s="3" t="s">
        <v>112</v>
      </c>
      <c r="C18" s="6" t="s">
        <v>29</v>
      </c>
      <c r="D18" s="31" t="s">
        <v>58</v>
      </c>
      <c r="E18" s="31" t="s">
        <v>130</v>
      </c>
      <c r="F18" s="31" t="s">
        <v>130</v>
      </c>
      <c r="G18" s="6" t="s">
        <v>29</v>
      </c>
      <c r="H18" s="31" t="s">
        <v>59</v>
      </c>
      <c r="I18" s="31" t="s">
        <v>130</v>
      </c>
      <c r="J18" s="6" t="s">
        <v>130</v>
      </c>
      <c r="K18" s="49" t="s">
        <v>30</v>
      </c>
      <c r="L18" s="46" t="s">
        <v>31</v>
      </c>
      <c r="M18" s="47" t="s">
        <v>31</v>
      </c>
      <c r="N18" s="49" t="s">
        <v>31</v>
      </c>
    </row>
    <row r="19" spans="1:14" ht="12">
      <c r="A19" s="10" t="s">
        <v>138</v>
      </c>
      <c r="B19" s="3" t="s">
        <v>112</v>
      </c>
      <c r="C19" s="6" t="s">
        <v>29</v>
      </c>
      <c r="D19" s="31" t="s">
        <v>32</v>
      </c>
      <c r="E19" s="31" t="s">
        <v>60</v>
      </c>
      <c r="F19" s="31" t="s">
        <v>29</v>
      </c>
      <c r="G19" s="6" t="s">
        <v>30</v>
      </c>
      <c r="H19" s="31" t="s">
        <v>31</v>
      </c>
      <c r="I19" s="31" t="s">
        <v>31</v>
      </c>
      <c r="J19" s="6" t="s">
        <v>31</v>
      </c>
      <c r="K19" s="49" t="s">
        <v>30</v>
      </c>
      <c r="L19" s="46" t="s">
        <v>31</v>
      </c>
      <c r="M19" s="47" t="s">
        <v>31</v>
      </c>
      <c r="N19" s="49" t="s">
        <v>31</v>
      </c>
    </row>
    <row r="20" spans="1:14" ht="12">
      <c r="A20" s="10" t="s">
        <v>115</v>
      </c>
      <c r="B20" s="3" t="s">
        <v>116</v>
      </c>
      <c r="C20" s="5" t="s">
        <v>29</v>
      </c>
      <c r="D20" s="31" t="s">
        <v>61</v>
      </c>
      <c r="E20" s="31" t="s">
        <v>62</v>
      </c>
      <c r="F20" s="31" t="s">
        <v>29</v>
      </c>
      <c r="G20" s="5" t="s">
        <v>30</v>
      </c>
      <c r="H20" s="31" t="s">
        <v>31</v>
      </c>
      <c r="I20" s="31" t="s">
        <v>31</v>
      </c>
      <c r="J20" s="14" t="s">
        <v>31</v>
      </c>
      <c r="K20" s="49" t="s">
        <v>30</v>
      </c>
      <c r="L20" s="46" t="s">
        <v>31</v>
      </c>
      <c r="M20" s="47" t="s">
        <v>31</v>
      </c>
      <c r="N20" s="49" t="s">
        <v>31</v>
      </c>
    </row>
    <row r="21" spans="1:14" ht="24">
      <c r="A21" s="12" t="s">
        <v>64</v>
      </c>
      <c r="B21" s="57" t="s">
        <v>164</v>
      </c>
      <c r="C21" s="49" t="s">
        <v>16</v>
      </c>
      <c r="D21" s="46" t="s">
        <v>63</v>
      </c>
      <c r="E21" s="46" t="s">
        <v>130</v>
      </c>
      <c r="F21" s="46" t="s">
        <v>130</v>
      </c>
      <c r="G21" s="49" t="s">
        <v>16</v>
      </c>
      <c r="H21" s="46" t="s">
        <v>130</v>
      </c>
      <c r="I21" s="46" t="s">
        <v>130</v>
      </c>
      <c r="J21" s="49" t="s">
        <v>130</v>
      </c>
      <c r="K21" s="49" t="s">
        <v>16</v>
      </c>
      <c r="L21" s="46" t="s">
        <v>130</v>
      </c>
      <c r="M21" s="47" t="s">
        <v>130</v>
      </c>
      <c r="N21" s="49" t="s">
        <v>130</v>
      </c>
    </row>
    <row r="22" spans="1:14" ht="12">
      <c r="A22" s="10" t="s">
        <v>143</v>
      </c>
      <c r="B22" s="3" t="s">
        <v>144</v>
      </c>
      <c r="C22" s="5" t="s">
        <v>29</v>
      </c>
      <c r="D22" s="31" t="s">
        <v>65</v>
      </c>
      <c r="E22" s="31" t="s">
        <v>66</v>
      </c>
      <c r="F22" s="31" t="s">
        <v>29</v>
      </c>
      <c r="G22" s="5" t="s">
        <v>29</v>
      </c>
      <c r="H22" s="31" t="s">
        <v>41</v>
      </c>
      <c r="I22" s="31" t="s">
        <v>67</v>
      </c>
      <c r="J22" s="6" t="s">
        <v>29</v>
      </c>
      <c r="K22" s="49" t="s">
        <v>30</v>
      </c>
      <c r="L22" s="46" t="s">
        <v>31</v>
      </c>
      <c r="M22" s="47" t="s">
        <v>31</v>
      </c>
      <c r="N22" s="49" t="s">
        <v>31</v>
      </c>
    </row>
    <row r="23" spans="1:14" ht="12">
      <c r="A23" s="10" t="s">
        <v>145</v>
      </c>
      <c r="B23" s="3" t="s">
        <v>146</v>
      </c>
      <c r="C23" s="5" t="s">
        <v>29</v>
      </c>
      <c r="D23" s="31" t="s">
        <v>68</v>
      </c>
      <c r="E23" s="31" t="s">
        <v>69</v>
      </c>
      <c r="F23" s="31" t="s">
        <v>29</v>
      </c>
      <c r="G23" s="5" t="s">
        <v>29</v>
      </c>
      <c r="H23" s="31" t="s">
        <v>68</v>
      </c>
      <c r="I23" s="31" t="s">
        <v>70</v>
      </c>
      <c r="J23" s="33" t="s">
        <v>29</v>
      </c>
      <c r="K23" s="51" t="s">
        <v>30</v>
      </c>
      <c r="L23" s="40" t="s">
        <v>31</v>
      </c>
      <c r="M23" s="41" t="s">
        <v>31</v>
      </c>
      <c r="N23" s="51" t="s">
        <v>31</v>
      </c>
    </row>
    <row r="24" spans="1:14" ht="12">
      <c r="A24" s="10" t="s">
        <v>117</v>
      </c>
      <c r="B24" s="3" t="s">
        <v>118</v>
      </c>
      <c r="C24" s="5" t="s">
        <v>29</v>
      </c>
      <c r="D24" s="31" t="s">
        <v>71</v>
      </c>
      <c r="E24" s="31" t="s">
        <v>72</v>
      </c>
      <c r="F24" s="31" t="s">
        <v>29</v>
      </c>
      <c r="G24" s="8" t="s">
        <v>30</v>
      </c>
      <c r="H24" s="31" t="s">
        <v>31</v>
      </c>
      <c r="I24" s="31" t="s">
        <v>31</v>
      </c>
      <c r="J24" s="14" t="s">
        <v>31</v>
      </c>
      <c r="K24" s="49" t="s">
        <v>30</v>
      </c>
      <c r="L24" s="46" t="s">
        <v>31</v>
      </c>
      <c r="M24" s="47" t="s">
        <v>31</v>
      </c>
      <c r="N24" s="49" t="s">
        <v>31</v>
      </c>
    </row>
    <row r="25" spans="1:14" ht="12">
      <c r="A25" s="10" t="s">
        <v>129</v>
      </c>
      <c r="B25" s="3" t="s">
        <v>119</v>
      </c>
      <c r="C25" s="6" t="s">
        <v>29</v>
      </c>
      <c r="D25" s="31" t="s">
        <v>32</v>
      </c>
      <c r="E25" s="31" t="s">
        <v>73</v>
      </c>
      <c r="F25" s="31" t="s">
        <v>29</v>
      </c>
      <c r="G25" s="6" t="s">
        <v>30</v>
      </c>
      <c r="H25" s="31" t="s">
        <v>31</v>
      </c>
      <c r="I25" s="31" t="s">
        <v>31</v>
      </c>
      <c r="J25" s="6" t="s">
        <v>31</v>
      </c>
      <c r="K25" s="29" t="s">
        <v>30</v>
      </c>
      <c r="L25" s="46" t="s">
        <v>31</v>
      </c>
      <c r="M25" s="47" t="s">
        <v>31</v>
      </c>
      <c r="N25" s="49" t="s">
        <v>31</v>
      </c>
    </row>
    <row r="26" spans="1:14" ht="12">
      <c r="A26" s="10" t="s">
        <v>147</v>
      </c>
      <c r="B26" s="3" t="s">
        <v>119</v>
      </c>
      <c r="C26" s="6" t="s">
        <v>29</v>
      </c>
      <c r="D26" s="31" t="s">
        <v>32</v>
      </c>
      <c r="E26" s="31" t="s">
        <v>74</v>
      </c>
      <c r="F26" s="31" t="s">
        <v>29</v>
      </c>
      <c r="G26" s="6" t="s">
        <v>30</v>
      </c>
      <c r="H26" s="31" t="s">
        <v>31</v>
      </c>
      <c r="I26" s="31" t="s">
        <v>31</v>
      </c>
      <c r="J26" s="14" t="s">
        <v>31</v>
      </c>
      <c r="K26" s="49" t="s">
        <v>30</v>
      </c>
      <c r="L26" s="46" t="s">
        <v>31</v>
      </c>
      <c r="M26" s="47" t="s">
        <v>31</v>
      </c>
      <c r="N26" s="49" t="s">
        <v>31</v>
      </c>
    </row>
    <row r="27" spans="1:14" ht="12">
      <c r="A27" s="10" t="s">
        <v>120</v>
      </c>
      <c r="B27" s="3" t="s">
        <v>119</v>
      </c>
      <c r="C27" s="5" t="s">
        <v>29</v>
      </c>
      <c r="D27" s="31" t="s">
        <v>75</v>
      </c>
      <c r="E27" s="31" t="s">
        <v>76</v>
      </c>
      <c r="F27" s="31" t="s">
        <v>29</v>
      </c>
      <c r="G27" s="5" t="s">
        <v>30</v>
      </c>
      <c r="H27" s="31" t="s">
        <v>31</v>
      </c>
      <c r="I27" s="31" t="s">
        <v>31</v>
      </c>
      <c r="J27" s="14" t="s">
        <v>31</v>
      </c>
      <c r="K27" s="49" t="s">
        <v>30</v>
      </c>
      <c r="L27" s="46" t="s">
        <v>31</v>
      </c>
      <c r="M27" s="47" t="s">
        <v>31</v>
      </c>
      <c r="N27" s="49" t="s">
        <v>31</v>
      </c>
    </row>
    <row r="28" spans="1:14" ht="12">
      <c r="A28" s="10" t="s">
        <v>165</v>
      </c>
      <c r="B28" s="3" t="s">
        <v>159</v>
      </c>
      <c r="C28" s="6" t="s">
        <v>29</v>
      </c>
      <c r="D28" s="31" t="s">
        <v>32</v>
      </c>
      <c r="E28" s="31" t="s">
        <v>77</v>
      </c>
      <c r="F28" s="31" t="s">
        <v>29</v>
      </c>
      <c r="G28" s="6" t="s">
        <v>30</v>
      </c>
      <c r="H28" s="31" t="s">
        <v>31</v>
      </c>
      <c r="I28" s="31" t="s">
        <v>31</v>
      </c>
      <c r="J28" s="14" t="s">
        <v>31</v>
      </c>
      <c r="K28" s="49" t="s">
        <v>30</v>
      </c>
      <c r="L28" s="46" t="s">
        <v>31</v>
      </c>
      <c r="M28" s="47" t="s">
        <v>31</v>
      </c>
      <c r="N28" s="49" t="s">
        <v>31</v>
      </c>
    </row>
    <row r="29" spans="1:14" ht="12">
      <c r="A29" s="12" t="s">
        <v>158</v>
      </c>
      <c r="B29" s="1" t="s">
        <v>159</v>
      </c>
      <c r="C29" s="13" t="s">
        <v>29</v>
      </c>
      <c r="D29" s="30" t="s">
        <v>79</v>
      </c>
      <c r="E29" s="30" t="s">
        <v>80</v>
      </c>
      <c r="F29" s="30" t="s">
        <v>29</v>
      </c>
      <c r="G29" s="13" t="s">
        <v>29</v>
      </c>
      <c r="H29" s="30" t="s">
        <v>81</v>
      </c>
      <c r="I29" s="30" t="s">
        <v>82</v>
      </c>
      <c r="J29" s="13" t="s">
        <v>29</v>
      </c>
      <c r="K29" s="49" t="s">
        <v>30</v>
      </c>
      <c r="L29" s="46" t="s">
        <v>31</v>
      </c>
      <c r="M29" s="47" t="s">
        <v>31</v>
      </c>
      <c r="N29" s="49" t="s">
        <v>31</v>
      </c>
    </row>
    <row r="30" spans="1:14" ht="12">
      <c r="A30" s="10" t="s">
        <v>121</v>
      </c>
      <c r="B30" s="3" t="s">
        <v>122</v>
      </c>
      <c r="C30" s="8" t="s">
        <v>29</v>
      </c>
      <c r="D30" s="31" t="s">
        <v>130</v>
      </c>
      <c r="E30" s="31" t="s">
        <v>130</v>
      </c>
      <c r="F30" s="31" t="s">
        <v>130</v>
      </c>
      <c r="G30" s="7" t="s">
        <v>30</v>
      </c>
      <c r="H30" s="31" t="s">
        <v>31</v>
      </c>
      <c r="I30" s="31" t="s">
        <v>31</v>
      </c>
      <c r="J30" s="6" t="s">
        <v>31</v>
      </c>
      <c r="K30" s="59" t="s">
        <v>30</v>
      </c>
      <c r="L30" s="46" t="s">
        <v>31</v>
      </c>
      <c r="M30" s="47" t="s">
        <v>31</v>
      </c>
      <c r="N30" s="49" t="s">
        <v>31</v>
      </c>
    </row>
    <row r="31" spans="1:14" ht="12">
      <c r="A31" s="9" t="s">
        <v>148</v>
      </c>
      <c r="B31" s="4" t="s">
        <v>149</v>
      </c>
      <c r="C31" s="5" t="s">
        <v>29</v>
      </c>
      <c r="D31" s="31" t="s">
        <v>32</v>
      </c>
      <c r="E31" s="31" t="s">
        <v>84</v>
      </c>
      <c r="F31" s="31" t="s">
        <v>29</v>
      </c>
      <c r="G31" s="5" t="s">
        <v>29</v>
      </c>
      <c r="H31" s="31" t="s">
        <v>41</v>
      </c>
      <c r="I31" s="31" t="s">
        <v>83</v>
      </c>
      <c r="J31" s="14" t="s">
        <v>29</v>
      </c>
      <c r="K31" s="49" t="s">
        <v>30</v>
      </c>
      <c r="L31" s="46" t="s">
        <v>31</v>
      </c>
      <c r="M31" s="47" t="s">
        <v>31</v>
      </c>
      <c r="N31" s="49" t="s">
        <v>31</v>
      </c>
    </row>
    <row r="32" spans="1:14" ht="12">
      <c r="A32" s="9" t="s">
        <v>150</v>
      </c>
      <c r="B32" s="4" t="s">
        <v>124</v>
      </c>
      <c r="C32" s="5" t="s">
        <v>29</v>
      </c>
      <c r="D32" s="31" t="s">
        <v>32</v>
      </c>
      <c r="E32" s="31" t="s">
        <v>85</v>
      </c>
      <c r="F32" s="31" t="s">
        <v>29</v>
      </c>
      <c r="G32" s="5" t="s">
        <v>30</v>
      </c>
      <c r="H32" s="31" t="s">
        <v>31</v>
      </c>
      <c r="I32" s="31" t="s">
        <v>31</v>
      </c>
      <c r="J32" s="6" t="s">
        <v>31</v>
      </c>
      <c r="K32" s="49" t="s">
        <v>30</v>
      </c>
      <c r="L32" s="46" t="s">
        <v>31</v>
      </c>
      <c r="M32" s="47" t="s">
        <v>31</v>
      </c>
      <c r="N32" s="49" t="s">
        <v>31</v>
      </c>
    </row>
    <row r="33" spans="1:14" ht="12">
      <c r="A33" s="9" t="s">
        <v>123</v>
      </c>
      <c r="B33" s="4" t="s">
        <v>124</v>
      </c>
      <c r="C33" s="7" t="s">
        <v>29</v>
      </c>
      <c r="D33" s="32" t="s">
        <v>32</v>
      </c>
      <c r="E33" s="32" t="s">
        <v>86</v>
      </c>
      <c r="F33" s="32" t="s">
        <v>29</v>
      </c>
      <c r="G33" s="7" t="s">
        <v>30</v>
      </c>
      <c r="H33" s="32" t="s">
        <v>31</v>
      </c>
      <c r="I33" s="32" t="s">
        <v>31</v>
      </c>
      <c r="J33" s="7" t="s">
        <v>31</v>
      </c>
      <c r="K33" s="29" t="s">
        <v>30</v>
      </c>
      <c r="L33" s="46" t="s">
        <v>31</v>
      </c>
      <c r="M33" s="47" t="s">
        <v>31</v>
      </c>
      <c r="N33" s="49" t="s">
        <v>31</v>
      </c>
    </row>
    <row r="34" spans="1:14" ht="12">
      <c r="A34" s="9" t="s">
        <v>151</v>
      </c>
      <c r="B34" s="4" t="s">
        <v>152</v>
      </c>
      <c r="C34" s="7" t="s">
        <v>29</v>
      </c>
      <c r="D34" s="32" t="s">
        <v>87</v>
      </c>
      <c r="E34" s="32" t="s">
        <v>88</v>
      </c>
      <c r="F34" s="32" t="s">
        <v>29</v>
      </c>
      <c r="G34" s="7" t="s">
        <v>30</v>
      </c>
      <c r="H34" s="32" t="s">
        <v>89</v>
      </c>
      <c r="I34" s="32" t="s">
        <v>90</v>
      </c>
      <c r="J34" s="7" t="s">
        <v>29</v>
      </c>
      <c r="K34" s="49" t="s">
        <v>30</v>
      </c>
      <c r="L34" s="46" t="s">
        <v>31</v>
      </c>
      <c r="M34" s="47" t="s">
        <v>31</v>
      </c>
      <c r="N34" s="49" t="s">
        <v>31</v>
      </c>
    </row>
    <row r="35" spans="1:14" ht="24">
      <c r="A35" s="27" t="s">
        <v>125</v>
      </c>
      <c r="B35" s="58" t="s">
        <v>131</v>
      </c>
      <c r="C35" s="59" t="s">
        <v>29</v>
      </c>
      <c r="D35" s="60" t="s">
        <v>32</v>
      </c>
      <c r="E35" s="60" t="s">
        <v>91</v>
      </c>
      <c r="F35" s="60" t="s">
        <v>29</v>
      </c>
      <c r="G35" s="59" t="s">
        <v>30</v>
      </c>
      <c r="H35" s="60" t="s">
        <v>31</v>
      </c>
      <c r="I35" s="60" t="s">
        <v>31</v>
      </c>
      <c r="J35" s="61" t="s">
        <v>31</v>
      </c>
      <c r="K35" s="49" t="s">
        <v>30</v>
      </c>
      <c r="L35" s="46" t="s">
        <v>31</v>
      </c>
      <c r="M35" s="47" t="s">
        <v>31</v>
      </c>
      <c r="N35" s="49" t="s">
        <v>31</v>
      </c>
    </row>
    <row r="36" spans="1:14" ht="12">
      <c r="A36" s="9" t="s">
        <v>126</v>
      </c>
      <c r="B36" s="4" t="s">
        <v>127</v>
      </c>
      <c r="C36" s="7" t="s">
        <v>29</v>
      </c>
      <c r="D36" s="32" t="s">
        <v>32</v>
      </c>
      <c r="E36" s="32" t="s">
        <v>92</v>
      </c>
      <c r="F36" s="32" t="s">
        <v>29</v>
      </c>
      <c r="G36" s="7" t="s">
        <v>30</v>
      </c>
      <c r="H36" s="32" t="s">
        <v>31</v>
      </c>
      <c r="I36" s="32" t="s">
        <v>31</v>
      </c>
      <c r="J36" s="18" t="s">
        <v>31</v>
      </c>
      <c r="K36" s="49" t="s">
        <v>30</v>
      </c>
      <c r="L36" s="46" t="s">
        <v>31</v>
      </c>
      <c r="M36" s="47" t="s">
        <v>31</v>
      </c>
      <c r="N36" s="49" t="s">
        <v>31</v>
      </c>
    </row>
    <row r="37" spans="1:14" ht="12">
      <c r="A37" s="9" t="s">
        <v>128</v>
      </c>
      <c r="B37" s="4" t="s">
        <v>127</v>
      </c>
      <c r="C37" s="7" t="s">
        <v>29</v>
      </c>
      <c r="D37" s="32" t="s">
        <v>93</v>
      </c>
      <c r="E37" s="32" t="s">
        <v>94</v>
      </c>
      <c r="F37" s="32" t="s">
        <v>29</v>
      </c>
      <c r="G37" s="7" t="s">
        <v>30</v>
      </c>
      <c r="H37" s="32" t="s">
        <v>31</v>
      </c>
      <c r="I37" s="32" t="s">
        <v>31</v>
      </c>
      <c r="J37" s="18" t="s">
        <v>31</v>
      </c>
      <c r="K37" s="59" t="s">
        <v>30</v>
      </c>
      <c r="L37" s="46" t="s">
        <v>31</v>
      </c>
      <c r="M37" s="47" t="s">
        <v>31</v>
      </c>
      <c r="N37" s="49" t="s">
        <v>31</v>
      </c>
    </row>
    <row r="38" spans="1:14" ht="12">
      <c r="A38" s="9" t="s">
        <v>160</v>
      </c>
      <c r="B38" s="4" t="s">
        <v>161</v>
      </c>
      <c r="C38" s="7" t="s">
        <v>29</v>
      </c>
      <c r="D38" s="32" t="s">
        <v>95</v>
      </c>
      <c r="E38" s="32" t="s">
        <v>96</v>
      </c>
      <c r="F38" s="32" t="s">
        <v>29</v>
      </c>
      <c r="G38" s="7" t="s">
        <v>30</v>
      </c>
      <c r="H38" s="32" t="s">
        <v>31</v>
      </c>
      <c r="I38" s="32" t="s">
        <v>31</v>
      </c>
      <c r="J38" s="18" t="s">
        <v>31</v>
      </c>
      <c r="K38" s="49" t="s">
        <v>30</v>
      </c>
      <c r="L38" s="46" t="s">
        <v>31</v>
      </c>
      <c r="M38" s="47" t="s">
        <v>31</v>
      </c>
      <c r="N38" s="49" t="s">
        <v>31</v>
      </c>
    </row>
    <row r="39" spans="1:14" ht="12">
      <c r="A39" s="10" t="s">
        <v>162</v>
      </c>
      <c r="B39" s="3" t="s">
        <v>161</v>
      </c>
      <c r="C39" s="6" t="s">
        <v>29</v>
      </c>
      <c r="D39" s="31" t="s">
        <v>97</v>
      </c>
      <c r="E39" s="31" t="s">
        <v>98</v>
      </c>
      <c r="F39" s="31" t="s">
        <v>29</v>
      </c>
      <c r="G39" s="6" t="s">
        <v>30</v>
      </c>
      <c r="H39" s="31" t="s">
        <v>31</v>
      </c>
      <c r="I39" s="31" t="s">
        <v>31</v>
      </c>
      <c r="J39" s="14" t="s">
        <v>31</v>
      </c>
      <c r="K39" s="49" t="s">
        <v>30</v>
      </c>
      <c r="L39" s="46" t="s">
        <v>31</v>
      </c>
      <c r="M39" s="47" t="s">
        <v>31</v>
      </c>
      <c r="N39" s="49" t="s">
        <v>31</v>
      </c>
    </row>
    <row r="40" spans="1:14" ht="12">
      <c r="A40" s="10" t="s">
        <v>153</v>
      </c>
      <c r="B40" s="3" t="s">
        <v>154</v>
      </c>
      <c r="C40" s="7" t="s">
        <v>29</v>
      </c>
      <c r="D40" s="32" t="s">
        <v>100</v>
      </c>
      <c r="E40" s="32" t="s">
        <v>101</v>
      </c>
      <c r="F40" s="32" t="s">
        <v>29</v>
      </c>
      <c r="G40" s="7" t="s">
        <v>30</v>
      </c>
      <c r="H40" s="32" t="s">
        <v>31</v>
      </c>
      <c r="I40" s="32" t="s">
        <v>31</v>
      </c>
      <c r="J40" s="34" t="s">
        <v>31</v>
      </c>
      <c r="K40" s="50" t="s">
        <v>30</v>
      </c>
      <c r="L40" s="42" t="s">
        <v>31</v>
      </c>
      <c r="M40" s="43" t="s">
        <v>31</v>
      </c>
      <c r="N40" s="50" t="s">
        <v>31</v>
      </c>
    </row>
    <row r="42" spans="1:10" ht="12">
      <c r="A42" s="24"/>
      <c r="C42" s="15"/>
      <c r="D42" s="15"/>
      <c r="E42" s="25"/>
      <c r="F42" s="25"/>
      <c r="G42" s="15"/>
      <c r="H42" s="15"/>
      <c r="I42" s="25"/>
      <c r="J42" s="25"/>
    </row>
    <row r="43" ht="12">
      <c r="A43" s="38" t="s">
        <v>78</v>
      </c>
    </row>
    <row r="44" ht="12">
      <c r="A44" s="38" t="s">
        <v>99</v>
      </c>
    </row>
    <row r="45" ht="12">
      <c r="A45" s="38"/>
    </row>
    <row r="47" spans="1:11" s="26" customFormat="1" ht="12.75">
      <c r="A47" s="44" t="s">
        <v>178</v>
      </c>
      <c r="K47" s="53"/>
    </row>
    <row r="48" ht="12">
      <c r="A48" s="63" t="s">
        <v>1</v>
      </c>
    </row>
    <row r="49" spans="1:3" ht="12">
      <c r="A49" t="s">
        <v>179</v>
      </c>
      <c r="C49">
        <v>35</v>
      </c>
    </row>
    <row r="50" spans="1:11" s="19" customFormat="1" ht="24">
      <c r="A50" s="19" t="s">
        <v>2</v>
      </c>
      <c r="C50" s="19">
        <v>33</v>
      </c>
      <c r="K50" s="64"/>
    </row>
    <row r="51" spans="1:5" ht="24">
      <c r="A51" s="19" t="s">
        <v>102</v>
      </c>
      <c r="C51">
        <v>30</v>
      </c>
      <c r="E51" s="45"/>
    </row>
    <row r="52" spans="1:3" ht="24">
      <c r="A52" s="19" t="s">
        <v>103</v>
      </c>
      <c r="C52" s="28">
        <v>0.901</v>
      </c>
    </row>
    <row r="53" spans="1:3" ht="36">
      <c r="A53" s="19" t="s">
        <v>104</v>
      </c>
      <c r="C53">
        <v>30</v>
      </c>
    </row>
    <row r="54" spans="1:3" ht="36">
      <c r="A54" s="19" t="s">
        <v>105</v>
      </c>
      <c r="C54" s="28">
        <v>1</v>
      </c>
    </row>
    <row r="55" spans="1:3" ht="12">
      <c r="A55" s="19"/>
      <c r="C55" s="28"/>
    </row>
    <row r="56" spans="1:3" ht="12">
      <c r="A56" s="65" t="s">
        <v>4</v>
      </c>
      <c r="C56" s="28"/>
    </row>
    <row r="57" spans="1:3" ht="12">
      <c r="A57" s="19" t="s">
        <v>179</v>
      </c>
      <c r="C57" s="66">
        <v>35</v>
      </c>
    </row>
    <row r="58" spans="1:3" ht="24">
      <c r="A58" s="19" t="s">
        <v>5</v>
      </c>
      <c r="C58" s="66">
        <v>8</v>
      </c>
    </row>
    <row r="59" spans="1:3" ht="24">
      <c r="A59" s="19" t="s">
        <v>6</v>
      </c>
      <c r="C59" s="66">
        <v>7</v>
      </c>
    </row>
    <row r="60" spans="1:3" ht="24">
      <c r="A60" s="19" t="s">
        <v>7</v>
      </c>
      <c r="C60" s="28">
        <v>0.875</v>
      </c>
    </row>
    <row r="61" spans="1:3" ht="36">
      <c r="A61" s="19" t="s">
        <v>8</v>
      </c>
      <c r="C61" s="66">
        <v>7</v>
      </c>
    </row>
    <row r="62" spans="1:3" ht="36">
      <c r="A62" s="19" t="s">
        <v>14</v>
      </c>
      <c r="C62" s="28">
        <v>1</v>
      </c>
    </row>
    <row r="63" spans="1:3" ht="12">
      <c r="A63" s="19"/>
      <c r="C63" s="28"/>
    </row>
    <row r="64" spans="1:3" ht="12">
      <c r="A64" s="65" t="s">
        <v>10</v>
      </c>
      <c r="C64" s="28"/>
    </row>
    <row r="65" spans="1:3" ht="12">
      <c r="A65" s="19" t="s">
        <v>179</v>
      </c>
      <c r="C65" s="66">
        <v>35</v>
      </c>
    </row>
    <row r="66" spans="1:3" ht="36">
      <c r="A66" s="19" t="s">
        <v>11</v>
      </c>
      <c r="C66" s="28">
        <v>0.02</v>
      </c>
    </row>
    <row r="67" spans="1:3" ht="24">
      <c r="A67" s="19" t="s">
        <v>12</v>
      </c>
      <c r="C67" s="66">
        <v>1</v>
      </c>
    </row>
    <row r="68" spans="1:3" ht="24">
      <c r="A68" s="19" t="s">
        <v>13</v>
      </c>
      <c r="C68" s="28">
        <v>0.5</v>
      </c>
    </row>
    <row r="69" spans="1:3" ht="36">
      <c r="A69" s="19" t="s">
        <v>18</v>
      </c>
      <c r="C69" s="66">
        <v>1</v>
      </c>
    </row>
    <row r="70" spans="1:3" ht="24">
      <c r="A70" s="19" t="s">
        <v>13</v>
      </c>
      <c r="C70" s="28">
        <v>1</v>
      </c>
    </row>
    <row r="71" spans="1:3" ht="12">
      <c r="A71" s="19"/>
      <c r="C71" s="28"/>
    </row>
    <row r="72" ht="12">
      <c r="A72" s="19"/>
    </row>
    <row r="73" ht="12.75">
      <c r="A73" s="26" t="s">
        <v>176</v>
      </c>
    </row>
    <row r="75" spans="1:12" ht="12">
      <c r="A75" s="69" t="s">
        <v>106</v>
      </c>
      <c r="B75" s="69"/>
      <c r="C75" s="69"/>
      <c r="D75" s="69"/>
      <c r="E75" s="69"/>
      <c r="F75" s="69"/>
      <c r="G75" s="69"/>
      <c r="H75" s="69"/>
      <c r="I75" s="69"/>
      <c r="J75" s="69"/>
      <c r="K75" s="69"/>
      <c r="L75" s="69"/>
    </row>
    <row r="76" spans="1:12" ht="12">
      <c r="A76" s="69" t="s">
        <v>107</v>
      </c>
      <c r="B76" s="69"/>
      <c r="C76" s="69"/>
      <c r="D76" s="69"/>
      <c r="E76" s="69"/>
      <c r="F76" s="69"/>
      <c r="G76" s="69"/>
      <c r="H76" s="69"/>
      <c r="I76" s="69"/>
      <c r="J76" s="69"/>
      <c r="K76" s="69"/>
      <c r="L76" s="69"/>
    </row>
    <row r="77" spans="1:12" ht="12">
      <c r="A77" s="69" t="s">
        <v>108</v>
      </c>
      <c r="B77" s="69"/>
      <c r="C77" s="69"/>
      <c r="D77" s="69"/>
      <c r="E77" s="69"/>
      <c r="F77" s="69"/>
      <c r="G77" s="69"/>
      <c r="H77" s="69"/>
      <c r="I77" s="69"/>
      <c r="J77" s="69"/>
      <c r="K77" s="69"/>
      <c r="L77" s="69"/>
    </row>
    <row r="78" spans="1:12" ht="12">
      <c r="A78" s="71" t="s">
        <v>9</v>
      </c>
      <c r="B78" s="71"/>
      <c r="C78" s="71"/>
      <c r="D78" s="71"/>
      <c r="E78" s="71"/>
      <c r="F78" s="71"/>
      <c r="G78" s="71"/>
      <c r="H78" s="71"/>
      <c r="I78" s="71"/>
      <c r="J78" s="71"/>
      <c r="K78" s="71"/>
      <c r="L78" s="71"/>
    </row>
    <row r="79" spans="1:12" ht="12">
      <c r="A79" s="71" t="s">
        <v>17</v>
      </c>
      <c r="B79" s="71"/>
      <c r="C79" s="71"/>
      <c r="D79" s="71"/>
      <c r="E79" s="71"/>
      <c r="F79" s="71"/>
      <c r="G79" s="71"/>
      <c r="H79" s="71"/>
      <c r="I79" s="71"/>
      <c r="J79" s="71"/>
      <c r="K79" s="71"/>
      <c r="L79" s="71"/>
    </row>
    <row r="80" spans="1:15" ht="24.75" customHeight="1">
      <c r="A80" s="72" t="s">
        <v>19</v>
      </c>
      <c r="B80" s="72"/>
      <c r="C80" s="72"/>
      <c r="D80" s="72"/>
      <c r="E80" s="72"/>
      <c r="F80" s="72"/>
      <c r="G80" s="72"/>
      <c r="H80" s="72"/>
      <c r="I80" s="72"/>
      <c r="J80" s="72"/>
      <c r="K80" s="72"/>
      <c r="L80" s="72"/>
      <c r="M80" s="19"/>
      <c r="N80" s="19"/>
      <c r="O80" s="19"/>
    </row>
    <row r="81" spans="1:12" ht="12">
      <c r="A81" s="67"/>
      <c r="B81" s="67"/>
      <c r="C81" s="67"/>
      <c r="D81" s="67"/>
      <c r="E81" s="67"/>
      <c r="F81" s="67"/>
      <c r="G81" s="67"/>
      <c r="H81" s="67"/>
      <c r="I81" s="67"/>
      <c r="J81" s="67"/>
      <c r="K81" s="67"/>
      <c r="L81" s="67"/>
    </row>
    <row r="82" ht="12">
      <c r="A82" t="s">
        <v>22</v>
      </c>
    </row>
    <row r="83" ht="12">
      <c r="A83" t="s">
        <v>15</v>
      </c>
    </row>
    <row r="84" spans="1:11" ht="24" customHeight="1">
      <c r="A84" s="70" t="s">
        <v>0</v>
      </c>
      <c r="B84" s="70"/>
      <c r="C84" s="70"/>
      <c r="D84" s="70"/>
      <c r="E84" s="70"/>
      <c r="F84" s="70"/>
      <c r="G84" s="70"/>
      <c r="H84" s="70"/>
      <c r="I84" s="70"/>
      <c r="K84"/>
    </row>
  </sheetData>
  <mergeCells count="9">
    <mergeCell ref="A78:L78"/>
    <mergeCell ref="A79:L79"/>
    <mergeCell ref="A80:L80"/>
    <mergeCell ref="A84:I84"/>
    <mergeCell ref="A77:L77"/>
    <mergeCell ref="A1:N1"/>
    <mergeCell ref="A3:O3"/>
    <mergeCell ref="A75:L75"/>
    <mergeCell ref="A76:L76"/>
  </mergeCells>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ESCC FY 2007 Cohort GPRA data (MS Excel)</dc:title>
  <dc:subject/>
  <dc:creator/>
  <cp:keywords/>
  <dc:description/>
  <cp:lastModifiedBy>Alan Smigielski User</cp:lastModifiedBy>
  <cp:lastPrinted>2008-09-26T16:39:28Z</cp:lastPrinted>
  <dcterms:created xsi:type="dcterms:W3CDTF">2008-08-28T14:04:58Z</dcterms:created>
  <dcterms:modified xsi:type="dcterms:W3CDTF">2008-09-30T21:01:31Z</dcterms:modified>
  <cp:category/>
  <cp:version/>
  <cp:contentType/>
  <cp:contentStatus/>
</cp:coreProperties>
</file>