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315" windowWidth="15480" windowHeight="11640" activeTab="0"/>
  </bookViews>
  <sheets>
    <sheet name="SQ Tool" sheetId="1" r:id="rId1"/>
    <sheet name="Record Files" sheetId="2" r:id="rId2"/>
    <sheet name="Weighted Avg Score" sheetId="3" r:id="rId3"/>
  </sheets>
  <definedNames>
    <definedName name="OLE_LINK1" localSheetId="0">'SQ Tool'!$Q$17</definedName>
    <definedName name="_xlnm.Print_Area" localSheetId="0">'SQ Tool'!$P$65:$AE$124</definedName>
    <definedName name="_xlnm.Print_Titles" localSheetId="0">'SQ Tool'!$65:$72</definedName>
  </definedNames>
  <calcPr fullCalcOnLoad="1"/>
</workbook>
</file>

<file path=xl/comments1.xml><?xml version="1.0" encoding="utf-8"?>
<comments xmlns="http://schemas.openxmlformats.org/spreadsheetml/2006/main">
  <authors>
    <author>Norman Widman</author>
    <author>Susan Andrews</author>
    <author>chris.gross</author>
    <author>norm.widman</author>
    <author>susan.andrews</author>
  </authors>
  <commentList>
    <comment ref="Q15" authorId="0">
      <text>
        <r>
          <rPr>
            <b/>
            <sz val="8"/>
            <rFont val="Tahoma"/>
            <family val="0"/>
          </rPr>
          <t xml:space="preserve">Enter the total number of times any of these crops are grown during your rotation:
</t>
        </r>
        <r>
          <rPr>
            <sz val="8"/>
            <rFont val="Tahoma"/>
            <family val="2"/>
          </rPr>
          <t xml:space="preserve"> Artichokes, Asparagus, Beans dry edible, Bedding/garden plants, Beets, Broccoli, Brussels sprouts, Bulbs/corms/rhizomes/tubers-dry, Cabbage, Carrots, Cauliflower, Celery, Cilantro, Collards, Cucumbers, Daikon, Dill for oil, Eggplant, Endive, Escarole, Fava beans, Flower seeds, Flowers cut and cut florist greens, Foliage plants, Garlic, Ginger root, Ginseng, Green peas, Greens, Horseradish, Kale, Lettuce, Lima beans, Melons, Mustard greens, Nursery crops, Okra, Onions, Parsley, Peppers, Pimientos, Potted flowering plants, Pumpkins, Radishes, Rapini, Rutabagas, Shallots, Snap beans, Spinach, Squash, Strawberries, Tomatoes, Turnips, Vegetables, Watercress, or similar crops.
</t>
        </r>
      </text>
    </comment>
    <comment ref="B7" authorId="1">
      <text>
        <r>
          <rPr>
            <b/>
            <sz val="8"/>
            <rFont val="Tahoma"/>
            <family val="0"/>
          </rPr>
          <t>maintenance or accrual of organic matter and/or soil organic carbon</t>
        </r>
        <r>
          <rPr>
            <sz val="8"/>
            <rFont val="Tahoma"/>
            <family val="0"/>
          </rPr>
          <t xml:space="preserve">
</t>
        </r>
      </text>
    </comment>
    <comment ref="C7" authorId="1">
      <text>
        <r>
          <rPr>
            <b/>
            <sz val="8"/>
            <rFont val="Tahoma"/>
            <family val="0"/>
          </rPr>
          <t>optimized cycling of nutrients/ plant availability/ low loss</t>
        </r>
        <r>
          <rPr>
            <sz val="8"/>
            <rFont val="Tahoma"/>
            <family val="0"/>
          </rPr>
          <t xml:space="preserve">
</t>
        </r>
      </text>
    </comment>
    <comment ref="D7" authorId="1">
      <text>
        <r>
          <rPr>
            <b/>
            <sz val="8"/>
            <rFont val="Tahoma"/>
            <family val="0"/>
          </rPr>
          <t>physical stability/ minimized erosion and maximized structure</t>
        </r>
        <r>
          <rPr>
            <sz val="8"/>
            <rFont val="Tahoma"/>
            <family val="0"/>
          </rPr>
          <t xml:space="preserve">
</t>
        </r>
      </text>
    </comment>
    <comment ref="E7" authorId="1">
      <text>
        <r>
          <rPr>
            <b/>
            <sz val="8"/>
            <rFont val="Tahoma"/>
            <family val="0"/>
          </rPr>
          <t>optimal conditions for diverse soil foodweb/minimzed disease and pest problems</t>
        </r>
        <r>
          <rPr>
            <sz val="8"/>
            <rFont val="Tahoma"/>
            <family val="0"/>
          </rPr>
          <t xml:space="preserve">
</t>
        </r>
      </text>
    </comment>
    <comment ref="F7" authorId="1">
      <text>
        <r>
          <rPr>
            <b/>
            <sz val="8"/>
            <rFont val="Tahoma"/>
            <family val="0"/>
          </rPr>
          <t>water and solute flow/ plant availability/optimal soil water quantity and maximized quality</t>
        </r>
        <r>
          <rPr>
            <sz val="8"/>
            <rFont val="Tahoma"/>
            <family val="0"/>
          </rPr>
          <t xml:space="preserve">
</t>
        </r>
      </text>
    </comment>
    <comment ref="S7" authorId="1">
      <text>
        <r>
          <rPr>
            <b/>
            <sz val="8"/>
            <rFont val="Tahoma"/>
            <family val="0"/>
          </rPr>
          <t>maintenance or accrual of organic matter and/or soil organic carbon</t>
        </r>
        <r>
          <rPr>
            <sz val="8"/>
            <rFont val="Tahoma"/>
            <family val="0"/>
          </rPr>
          <t xml:space="preserve">
</t>
        </r>
      </text>
    </comment>
    <comment ref="T7" authorId="1">
      <text>
        <r>
          <rPr>
            <b/>
            <sz val="8"/>
            <rFont val="Tahoma"/>
            <family val="0"/>
          </rPr>
          <t>optimized cycling of nutrients/ plant availability/ low loss</t>
        </r>
        <r>
          <rPr>
            <sz val="8"/>
            <rFont val="Tahoma"/>
            <family val="0"/>
          </rPr>
          <t xml:space="preserve">
</t>
        </r>
      </text>
    </comment>
    <comment ref="U7" authorId="1">
      <text>
        <r>
          <rPr>
            <b/>
            <sz val="8"/>
            <rFont val="Tahoma"/>
            <family val="0"/>
          </rPr>
          <t>physical stability/ minimized erosion and maximized structure</t>
        </r>
        <r>
          <rPr>
            <sz val="8"/>
            <rFont val="Tahoma"/>
            <family val="0"/>
          </rPr>
          <t xml:space="preserve">
</t>
        </r>
      </text>
    </comment>
    <comment ref="V7" authorId="1">
      <text>
        <r>
          <rPr>
            <b/>
            <sz val="8"/>
            <rFont val="Tahoma"/>
            <family val="0"/>
          </rPr>
          <t>optimal conditions for diverse soil foodweb/minimzed disease and pest problems</t>
        </r>
        <r>
          <rPr>
            <sz val="8"/>
            <rFont val="Tahoma"/>
            <family val="0"/>
          </rPr>
          <t xml:space="preserve">
</t>
        </r>
      </text>
    </comment>
    <comment ref="W7" authorId="1">
      <text>
        <r>
          <rPr>
            <b/>
            <sz val="8"/>
            <rFont val="Tahoma"/>
            <family val="0"/>
          </rPr>
          <t>water and solute flow/ plant availability/optimal soil water quantity and maximized quality</t>
        </r>
        <r>
          <rPr>
            <sz val="8"/>
            <rFont val="Tahoma"/>
            <family val="0"/>
          </rPr>
          <t xml:space="preserve">
</t>
        </r>
      </text>
    </comment>
    <comment ref="Q27" authorId="0">
      <text>
        <r>
          <rPr>
            <b/>
            <sz val="8"/>
            <rFont val="Tahoma"/>
            <family val="2"/>
          </rPr>
          <t>Does not include flood or furrow irrigation.</t>
        </r>
      </text>
    </comment>
    <comment ref="B5" authorId="1">
      <text>
        <r>
          <rPr>
            <b/>
            <sz val="8"/>
            <rFont val="Tahoma"/>
            <family val="0"/>
          </rPr>
          <t>Susan Andrews:</t>
        </r>
        <r>
          <rPr>
            <sz val="8"/>
            <rFont val="Tahoma"/>
            <family val="0"/>
          </rPr>
          <t xml:space="preserve">
These columns will be hidden </t>
        </r>
      </text>
    </comment>
    <comment ref="Q19" authorId="0">
      <text>
        <r>
          <rPr>
            <b/>
            <sz val="8"/>
            <rFont val="Tahoma"/>
            <family val="0"/>
          </rPr>
          <t>Enter the number of crops for which a moldboard plow, chisel plow, or raised beds are used within 2 months prior to planting- a.k.a. spring tillage</t>
        </r>
        <r>
          <rPr>
            <sz val="8"/>
            <rFont val="Tahoma"/>
            <family val="0"/>
          </rPr>
          <t xml:space="preserve">
</t>
        </r>
      </text>
    </comment>
    <comment ref="Q21" authorId="0">
      <text>
        <r>
          <rPr>
            <b/>
            <sz val="8"/>
            <rFont val="Tahoma"/>
            <family val="0"/>
          </rPr>
          <t>Check if controlled traffic is used or soil moisture conditions are closely monitored to minimize compaction and field operations are not performed under high soil moisture conditions.</t>
        </r>
        <r>
          <rPr>
            <sz val="8"/>
            <rFont val="Tahoma"/>
            <family val="0"/>
          </rPr>
          <t xml:space="preserve">
Moisture should be tested by feel or other locally recommended method. Controlled traffic can be either high tech, GPS, or low tech, field markers.</t>
        </r>
      </text>
    </comment>
    <comment ref="Q25" authorId="0">
      <text>
        <r>
          <rPr>
            <b/>
            <sz val="8"/>
            <rFont val="Tahoma"/>
            <family val="2"/>
          </rPr>
          <t>During how many years of your rotation are perennial crops such as hay or grass cover (including the year of establishment) maintained.</t>
        </r>
      </text>
    </comment>
    <comment ref="Q26" authorId="0">
      <text>
        <r>
          <rPr>
            <b/>
            <sz val="8"/>
            <rFont val="Tahoma"/>
            <family val="0"/>
          </rPr>
          <t>Enter the total number of different crops grown during your rotation, including cover crops.</t>
        </r>
        <r>
          <rPr>
            <sz val="8"/>
            <rFont val="Tahoma"/>
            <family val="0"/>
          </rPr>
          <t xml:space="preserve">
</t>
        </r>
      </text>
    </comment>
    <comment ref="Q24" authorId="2">
      <text>
        <r>
          <rPr>
            <b/>
            <sz val="8"/>
            <rFont val="Tahoma"/>
            <family val="2"/>
          </rPr>
          <t>Enter the total number of crops after which cover crops (includes grasses, legumes, forbs, or other herbaceous plants) are established as seasonal or perennial cover and not harvested. This does not include nurse crops unless the nurse is planted in the off season to avoid a fallow period. This can include volunteer cover crop species mixes, if soil is nearly 100% covered.</t>
        </r>
      </text>
    </comment>
    <comment ref="Q16" authorId="0">
      <text>
        <r>
          <rPr>
            <b/>
            <sz val="8"/>
            <rFont val="Tahoma"/>
            <family val="0"/>
          </rPr>
          <t xml:space="preserve">Enter the total number of times any of these crops are grown in your rotation: </t>
        </r>
        <r>
          <rPr>
            <sz val="8"/>
            <rFont val="Tahoma"/>
            <family val="2"/>
          </rPr>
          <t>Buckwheat, Canola, Castor beans, Chicory, Coffee, Corn dry fodder hogged or grazed, Corn silage, Cotton, Flaxseed, Guar, Hops, Lentils, 
Mungbeans, Mustard seed, Pea Type Crops, Peanuts, Pineapples, Potatoes, Safflower, Sage, Soybeans, Sugarbeets, Sunflower, Sweet potatoes, Tobacco, are grown during your rotation.</t>
        </r>
      </text>
    </comment>
    <comment ref="Q17" authorId="0">
      <text>
        <r>
          <rPr>
            <b/>
            <sz val="8"/>
            <rFont val="Tahoma"/>
            <family val="0"/>
          </rPr>
          <t xml:space="preserve">Enter the total number of times any of these crops are grown during your rotation:
</t>
        </r>
        <r>
          <rPr>
            <sz val="8"/>
            <rFont val="Tahoma"/>
            <family val="2"/>
          </rPr>
          <t>Amaranth, Apricots, Berry Crops (Trees and Shrubs), Chufas, Corn Grain/Popcorn, Crambe, Cranberries, Desert grass, Fruit Trees, Grapes, Guava, Herbs, perennial, Kenaf, Maple trees for syrup, Mint all for oil, Mushrooms, Nut Trees, Peppermint for oil, Pine tree, Rapeseed, Rice, Sesame, Small Grains, Sorghum all, Sugarcane, Teff, Temples, or similar crops.</t>
        </r>
      </text>
    </comment>
    <comment ref="Q18" authorId="0">
      <text>
        <r>
          <rPr>
            <b/>
            <sz val="8"/>
            <rFont val="Tahoma"/>
            <family val="0"/>
          </rPr>
          <t xml:space="preserve">Enter the number of times any of these crops are grown during your rotation: </t>
        </r>
        <r>
          <rPr>
            <sz val="8"/>
            <rFont val="Tahoma"/>
            <family val="2"/>
          </rPr>
          <t xml:space="preserve">
Dichondra
Grass Hay/Silage/Seed
Legume Hay/Silage/Seed
Lotus root</t>
        </r>
        <r>
          <rPr>
            <b/>
            <sz val="8"/>
            <rFont val="Tahoma"/>
            <family val="0"/>
          </rPr>
          <t xml:space="preserve">
THIS DOES NOT INCLUDE GRASS HARVESTED FOR SOD</t>
        </r>
      </text>
    </comment>
    <comment ref="Q22" authorId="0">
      <text>
        <r>
          <rPr>
            <b/>
            <sz val="8"/>
            <rFont val="Tahoma"/>
            <family val="0"/>
          </rPr>
          <t>Enter the number of crops in your rotation for which a no till system (with no full width tillage) is used to establish a crop and 30% surface residue is maintained after planting.</t>
        </r>
        <r>
          <rPr>
            <sz val="8"/>
            <rFont val="Tahoma"/>
            <family val="0"/>
          </rPr>
          <t xml:space="preserve">
</t>
        </r>
      </text>
    </comment>
    <comment ref="Q23" authorId="0">
      <text>
        <r>
          <rPr>
            <b/>
            <sz val="8"/>
            <rFont val="Tahoma"/>
            <family val="0"/>
          </rPr>
          <t>Enter the number of crops in your rotation for which 30% surface cover is maintained after planting the crop(s).</t>
        </r>
        <r>
          <rPr>
            <sz val="8"/>
            <rFont val="Tahoma"/>
            <family val="0"/>
          </rPr>
          <t xml:space="preserve">
</t>
        </r>
      </text>
    </comment>
    <comment ref="Q11" authorId="3">
      <text>
        <r>
          <rPr>
            <b/>
            <sz val="8"/>
            <rFont val="Tahoma"/>
            <family val="2"/>
          </rPr>
          <t>The number of years is the time it takes to complete the entire rotation before your start with the first crop again.  For example: corn -soybeans-corn- soybeans-wheat is a five year rotation. Winter wheat-corn-millet-fallow would be a four year rotation. For continuous cropping or permanent crops, such as orchards, use one year as your rotation length.</t>
        </r>
      </text>
    </comment>
    <comment ref="Q33" authorId="1">
      <text>
        <r>
          <rPr>
            <b/>
            <sz val="8"/>
            <rFont val="Tahoma"/>
            <family val="0"/>
          </rPr>
          <t>Check if the 33 ft. setback is maintained and application rates for liquid manure do not exceed the Available Water Capacity of the soil.   Winter manure application is limited to daily haul. For pesticides labeled for greater set backs the label directions are followed.</t>
        </r>
        <r>
          <rPr>
            <sz val="8"/>
            <rFont val="Tahoma"/>
            <family val="0"/>
          </rPr>
          <t xml:space="preserve">
</t>
        </r>
      </text>
    </comment>
    <comment ref="Q34" authorId="1">
      <text>
        <r>
          <rPr>
            <b/>
            <sz val="8"/>
            <rFont val="Tahoma"/>
            <family val="0"/>
          </rPr>
          <t>Includes organic farming operations that do not use pesticides.</t>
        </r>
        <r>
          <rPr>
            <sz val="8"/>
            <rFont val="Tahoma"/>
            <family val="0"/>
          </rPr>
          <t xml:space="preserve">
</t>
        </r>
      </text>
    </comment>
    <comment ref="Q41" authorId="4">
      <text>
        <r>
          <rPr>
            <b/>
            <sz val="8"/>
            <rFont val="Tahoma"/>
            <family val="0"/>
          </rPr>
          <t>Tissue tests are acceptable for orchards and vineyards or other permanent crops ONLY</t>
        </r>
        <r>
          <rPr>
            <sz val="8"/>
            <rFont val="Tahoma"/>
            <family val="0"/>
          </rPr>
          <t xml:space="preserve">
</t>
        </r>
      </text>
    </comment>
    <comment ref="Q20" authorId="4">
      <text>
        <r>
          <rPr>
            <b/>
            <sz val="8"/>
            <rFont val="Tahoma"/>
            <family val="2"/>
          </rPr>
          <t>Enter the number of crops for which tillage occurs at least 2 months prior to planting. (a.k.a. fall tillage)</t>
        </r>
        <r>
          <rPr>
            <sz val="8"/>
            <rFont val="Tahoma"/>
            <family val="0"/>
          </rPr>
          <t xml:space="preserve">
Does not include emergency type tillage to correct a weed escape or repair/fix ruts.
Ignore alternate year cultivation in every other alleyway during dry season to manage moisture competition in orchards and vineyards.
</t>
        </r>
      </text>
    </comment>
    <comment ref="Q43" authorId="4">
      <text>
        <r>
          <rPr>
            <b/>
            <sz val="8"/>
            <rFont val="Tahoma"/>
            <family val="0"/>
          </rPr>
          <t>Do not check if you apply manure on frozen or snow covered fields.</t>
        </r>
        <r>
          <rPr>
            <sz val="8"/>
            <rFont val="Tahoma"/>
            <family val="0"/>
          </rPr>
          <t xml:space="preserve">
</t>
        </r>
      </text>
    </comment>
    <comment ref="Q14" authorId="4">
      <text>
        <r>
          <rPr>
            <b/>
            <sz val="8"/>
            <rFont val="Tahoma"/>
            <family val="0"/>
          </rPr>
          <t>Sod harvested for turf is differentiated from hay (which is listed under 3e).</t>
        </r>
        <r>
          <rPr>
            <sz val="8"/>
            <rFont val="Tahoma"/>
            <family val="0"/>
          </rPr>
          <t xml:space="preserve">
</t>
        </r>
      </text>
    </comment>
    <comment ref="X7" authorId="4">
      <text>
        <r>
          <rPr>
            <b/>
            <sz val="8"/>
            <rFont val="Tahoma"/>
            <family val="0"/>
          </rPr>
          <t>pesticides in groundwater</t>
        </r>
        <r>
          <rPr>
            <sz val="8"/>
            <rFont val="Tahoma"/>
            <family val="0"/>
          </rPr>
          <t xml:space="preserve">
</t>
        </r>
      </text>
    </comment>
    <comment ref="Y7" authorId="4">
      <text>
        <r>
          <rPr>
            <b/>
            <sz val="8"/>
            <rFont val="Tahoma"/>
            <family val="0"/>
          </rPr>
          <t>Nitrogen in groundwater</t>
        </r>
        <r>
          <rPr>
            <sz val="8"/>
            <rFont val="Tahoma"/>
            <family val="0"/>
          </rPr>
          <t xml:space="preserve">
</t>
        </r>
      </text>
    </comment>
    <comment ref="Z7" authorId="4">
      <text>
        <r>
          <rPr>
            <b/>
            <sz val="8"/>
            <rFont val="Tahoma"/>
            <family val="0"/>
          </rPr>
          <t>Phosphorus in groundwater</t>
        </r>
        <r>
          <rPr>
            <sz val="8"/>
            <rFont val="Tahoma"/>
            <family val="0"/>
          </rPr>
          <t xml:space="preserve">
</t>
        </r>
      </text>
    </comment>
    <comment ref="AA7" authorId="4">
      <text>
        <r>
          <rPr>
            <b/>
            <sz val="8"/>
            <rFont val="Tahoma"/>
            <family val="0"/>
          </rPr>
          <t>Pesticides in surface water</t>
        </r>
        <r>
          <rPr>
            <sz val="8"/>
            <rFont val="Tahoma"/>
            <family val="0"/>
          </rPr>
          <t xml:space="preserve">
</t>
        </r>
      </text>
    </comment>
    <comment ref="AB7" authorId="4">
      <text>
        <r>
          <rPr>
            <b/>
            <sz val="8"/>
            <rFont val="Tahoma"/>
            <family val="0"/>
          </rPr>
          <t>Nitrogen in surface water</t>
        </r>
        <r>
          <rPr>
            <sz val="8"/>
            <rFont val="Tahoma"/>
            <family val="0"/>
          </rPr>
          <t xml:space="preserve">
</t>
        </r>
      </text>
    </comment>
    <comment ref="AC7" authorId="4">
      <text>
        <r>
          <rPr>
            <b/>
            <sz val="8"/>
            <rFont val="Tahoma"/>
            <family val="0"/>
          </rPr>
          <t>Phosphorus in surface water</t>
        </r>
        <r>
          <rPr>
            <sz val="8"/>
            <rFont val="Tahoma"/>
            <family val="0"/>
          </rPr>
          <t xml:space="preserve">
</t>
        </r>
      </text>
    </comment>
    <comment ref="AD7" authorId="4">
      <text>
        <r>
          <rPr>
            <b/>
            <sz val="8"/>
            <rFont val="Tahoma"/>
            <family val="0"/>
          </rPr>
          <t>sediment in surface water</t>
        </r>
        <r>
          <rPr>
            <sz val="8"/>
            <rFont val="Tahoma"/>
            <family val="0"/>
          </rPr>
          <t xml:space="preserve">
</t>
        </r>
      </text>
    </comment>
    <comment ref="AE7" authorId="4">
      <text>
        <r>
          <rPr>
            <b/>
            <sz val="8"/>
            <rFont val="Tahoma"/>
            <family val="0"/>
          </rPr>
          <t>Salinity and sodicity in ground or surface water</t>
        </r>
        <r>
          <rPr>
            <sz val="8"/>
            <rFont val="Tahoma"/>
            <family val="0"/>
          </rPr>
          <t xml:space="preserve">
</t>
        </r>
      </text>
    </comment>
    <comment ref="Q12" authorId="1">
      <text>
        <r>
          <rPr>
            <b/>
            <sz val="8"/>
            <rFont val="Tahoma"/>
            <family val="0"/>
          </rPr>
          <t>You do not need to complete the Soil Conditioning Index to use this tool. The use of the SCI to determine soil quality eligibility is optional.  The SCI is embedded in RUSLE2. If you have a positive SCI score, it gives you a pass on the soil quality portion of this tool. If you have a negative SCI score, please continue to answer the questions below. There is more than one way to pass!</t>
        </r>
        <r>
          <rPr>
            <sz val="8"/>
            <rFont val="Tahoma"/>
            <family val="0"/>
          </rPr>
          <t xml:space="preserve">
</t>
        </r>
      </text>
    </comment>
    <comment ref="Q13" authorId="1">
      <text>
        <r>
          <rPr>
            <b/>
            <sz val="8"/>
            <rFont val="Tahoma"/>
            <family val="0"/>
          </rPr>
          <t>Examples:  If you have corn and wheat in your rotation,  you would enter a “2” for question 3d. For a corn and soybean rotation, enter "1" in 3c (for beans) and "1" in 3d (for corn).</t>
        </r>
        <r>
          <rPr>
            <sz val="8"/>
            <rFont val="Tahoma"/>
            <family val="0"/>
          </rPr>
          <t xml:space="preserve">
</t>
        </r>
      </text>
    </comment>
  </commentList>
</comments>
</file>

<file path=xl/sharedStrings.xml><?xml version="1.0" encoding="utf-8"?>
<sst xmlns="http://schemas.openxmlformats.org/spreadsheetml/2006/main" count="190" uniqueCount="130">
  <si>
    <t>a</t>
  </si>
  <si>
    <t>b</t>
  </si>
  <si>
    <t>c</t>
  </si>
  <si>
    <t xml:space="preserve"> </t>
  </si>
  <si>
    <t>#</t>
  </si>
  <si>
    <t>physical stability</t>
  </si>
  <si>
    <t>habitat</t>
  </si>
  <si>
    <t xml:space="preserve">physical </t>
  </si>
  <si>
    <t>Soil Quality Functions</t>
  </si>
  <si>
    <t>nutrients</t>
  </si>
  <si>
    <t>soil moisture</t>
  </si>
  <si>
    <t>organic matter</t>
  </si>
  <si>
    <t>Pass - Not a Resource Concern</t>
  </si>
  <si>
    <t>Minimum  Score YES or NO</t>
  </si>
  <si>
    <t>Total Score</t>
  </si>
  <si>
    <t>Proportions</t>
  </si>
  <si>
    <t>SQ Functions Scores</t>
  </si>
  <si>
    <t>Pesticide Score GW</t>
  </si>
  <si>
    <t>Nitrogen Score GW</t>
  </si>
  <si>
    <t>Phosphorus Score GW</t>
  </si>
  <si>
    <t>Pesticides Score SW</t>
  </si>
  <si>
    <t>Nitrogen Score SW</t>
  </si>
  <si>
    <t>Phosphorus Score SW</t>
  </si>
  <si>
    <t>Sediment</t>
  </si>
  <si>
    <t>Salinity</t>
  </si>
  <si>
    <t>Water Quality Concerns</t>
  </si>
  <si>
    <t>Producer Name:</t>
  </si>
  <si>
    <t>NA</t>
  </si>
  <si>
    <t>WQ Functions Scores</t>
  </si>
  <si>
    <t>soil habitat</t>
  </si>
  <si>
    <t>Rotation Name:</t>
  </si>
  <si>
    <t>d</t>
  </si>
  <si>
    <t>e</t>
  </si>
  <si>
    <t>Fields and/or Tracts:</t>
  </si>
  <si>
    <t>Repopulate Column "C"</t>
  </si>
  <si>
    <t>Enter Number of Years   OR Check if YES</t>
  </si>
  <si>
    <t>Enter the number of crops in your rotation for which you establish using a no till system (no full width tillage) with at least 30% residue cover after planting.</t>
  </si>
  <si>
    <t>CHECK if you apply your fertilizers and/or manure based on established or realistic crop yields from crop records.</t>
  </si>
  <si>
    <t>CHECK if you have identified saline recharge or discharge areas on your offered acres.</t>
  </si>
  <si>
    <t>CHECK if you manage the application of irrigation water to minimize salt delivery to surface and ground water.</t>
  </si>
  <si>
    <t>Pesticide GW</t>
  </si>
  <si>
    <t>"N" GW</t>
  </si>
  <si>
    <t>"Phos." GW</t>
  </si>
  <si>
    <t>Pesticides SW</t>
  </si>
  <si>
    <t>"N" SW</t>
  </si>
  <si>
    <t>"Phos." SW</t>
  </si>
  <si>
    <r>
      <t xml:space="preserve">Enter the number of crops in your rotation for which you establish a cover crop either prior to or after harvest and do not harvest the cover crop; </t>
    </r>
    <r>
      <rPr>
        <sz val="9"/>
        <rFont val="Arial"/>
        <family val="2"/>
      </rPr>
      <t xml:space="preserve">OR </t>
    </r>
    <r>
      <rPr>
        <b/>
        <sz val="9"/>
        <rFont val="Arial"/>
        <family val="2"/>
      </rPr>
      <t>you maintain vegetation between the rows in areas such as vineyards or orchards.</t>
    </r>
  </si>
  <si>
    <t>3a</t>
  </si>
  <si>
    <t>3b</t>
  </si>
  <si>
    <t>3c</t>
  </si>
  <si>
    <t>3d</t>
  </si>
  <si>
    <t>3e</t>
  </si>
  <si>
    <t>19a</t>
  </si>
  <si>
    <t>19b</t>
  </si>
  <si>
    <t>19c</t>
  </si>
  <si>
    <t>15 Yes</t>
  </si>
  <si>
    <t>15 No</t>
  </si>
  <si>
    <t>Fields and/or Tracts/Farms:</t>
  </si>
  <si>
    <t xml:space="preserve">Pesticide GW </t>
  </si>
  <si>
    <t xml:space="preserve">Pesticides SW </t>
  </si>
  <si>
    <t xml:space="preserve">Salinity </t>
  </si>
  <si>
    <t>Total SQ score =</t>
  </si>
  <si>
    <t>Total WQ Score =</t>
  </si>
  <si>
    <t>SWET SCORE =</t>
  </si>
  <si>
    <t>Total Function or Concern Score</t>
  </si>
  <si>
    <r>
      <t>Enter the number of harvested crops in your rotation that have “full-width tillage, deeper than 4 inches” less than 60 days prior to planting.</t>
    </r>
    <r>
      <rPr>
        <sz val="9"/>
        <rFont val="Arial"/>
        <family val="2"/>
      </rPr>
      <t xml:space="preserve">   This does not include fertilizer injectors, in-row subsoilers or cover crops. </t>
    </r>
  </si>
  <si>
    <t>Rotation Name (Must repeat for each rotation):</t>
  </si>
  <si>
    <r>
      <t>CHECK if you calculate the appropriate nitrogen and phosphorus credits</t>
    </r>
    <r>
      <rPr>
        <sz val="9"/>
        <rFont val="Arial"/>
        <family val="2"/>
      </rPr>
      <t xml:space="preserve"> from manure, irrigation water, previous crop, or soil organic matter from either an analyses or book values </t>
    </r>
    <r>
      <rPr>
        <b/>
        <sz val="9"/>
        <rFont val="Arial"/>
        <family val="2"/>
      </rPr>
      <t>to plan your nutrient application rates and timing.</t>
    </r>
  </si>
  <si>
    <r>
      <t>CHECK if you manage saline seeps by using high water use, salt tolerant crops or cropping pattern</t>
    </r>
    <r>
      <rPr>
        <sz val="9"/>
        <rFont val="Arial"/>
        <family val="2"/>
      </rPr>
      <t xml:space="preserve"> to manage or minimize salinity in the soil, surface water, and/or ground water.</t>
    </r>
  </si>
  <si>
    <r>
      <t xml:space="preserve">CHECK if you have water courses or water bodies </t>
    </r>
    <r>
      <rPr>
        <sz val="9"/>
        <rFont val="Arial"/>
        <family val="2"/>
      </rPr>
      <t>(lakes, ponds, ditches or intermittent or perennial streams)</t>
    </r>
    <r>
      <rPr>
        <b/>
        <sz val="9"/>
        <rFont val="Arial"/>
        <family val="2"/>
      </rPr>
      <t xml:space="preserve"> on the offered acres. </t>
    </r>
  </si>
  <si>
    <r>
      <t xml:space="preserve">If #15 was checked yes, CHECK if you maintain a minimum setback of 33 feet or greater when applying manure or pesticides </t>
    </r>
    <r>
      <rPr>
        <sz val="9"/>
        <rFont val="Arial"/>
        <family val="2"/>
      </rPr>
      <t>from all intermittent streams/ditches, perennial streams, ponds/lakes, surface water inlets and open sink holes.  Spot spraying within the setback is permitted according to the pesticide label.</t>
    </r>
  </si>
  <si>
    <r>
      <t xml:space="preserve">CHECK if you apply </t>
    </r>
    <r>
      <rPr>
        <b/>
        <u val="single"/>
        <sz val="9"/>
        <rFont val="Arial"/>
        <family val="2"/>
      </rPr>
      <t>most of your nitroge</t>
    </r>
    <r>
      <rPr>
        <b/>
        <sz val="9"/>
        <rFont val="Arial"/>
        <family val="2"/>
      </rPr>
      <t xml:space="preserve">n (manure or fertilizer) within one month prior to planting </t>
    </r>
    <r>
      <rPr>
        <sz val="9"/>
        <rFont val="Arial"/>
        <family val="2"/>
      </rPr>
      <t>OR</t>
    </r>
    <r>
      <rPr>
        <b/>
        <sz val="9"/>
        <rFont val="Arial"/>
        <family val="2"/>
      </rPr>
      <t xml:space="preserve"> if most N is applied after soil temperatures are below 50</t>
    </r>
    <r>
      <rPr>
        <b/>
        <vertAlign val="superscript"/>
        <sz val="9"/>
        <rFont val="Arial"/>
        <family val="2"/>
      </rPr>
      <t>o</t>
    </r>
    <r>
      <rPr>
        <b/>
        <sz val="9"/>
        <rFont val="Arial"/>
        <family val="2"/>
      </rPr>
      <t>F.</t>
    </r>
  </si>
  <si>
    <r>
      <t xml:space="preserve">CHECK if you apply </t>
    </r>
    <r>
      <rPr>
        <b/>
        <u val="single"/>
        <sz val="9"/>
        <rFont val="Arial"/>
        <family val="2"/>
      </rPr>
      <t>most of your nitrogen</t>
    </r>
    <r>
      <rPr>
        <b/>
        <sz val="9"/>
        <rFont val="Arial"/>
        <family val="2"/>
      </rPr>
      <t xml:space="preserve"> (manure or fertilizer) after the crop has emerged.</t>
    </r>
  </si>
  <si>
    <r>
      <t>CHECK if you use partial treatment by spot spraying, banding, directed spraying, or hand hoeing</t>
    </r>
    <r>
      <rPr>
        <sz val="9"/>
        <color indexed="8"/>
        <rFont val="Arial"/>
        <family val="2"/>
      </rPr>
      <t xml:space="preserve"> to reduce the amount of pesticide applied.  This can be checked in addition to the IPM choices above and even if some pesticides are applied to the entire field.</t>
    </r>
  </si>
  <si>
    <t>Enter the number of crops in your rotation for which you use full width tillage but maintain at least 30% soil cover (residues, composts or other mulch materials) after planting.</t>
  </si>
  <si>
    <t>CHECK if manure, compost, or other organic amendment is applied to meet (but not exceed) crop nutrient needs, according to soil tests (or tissue tests in permanent crops).</t>
  </si>
  <si>
    <r>
      <t xml:space="preserve">CHECK if there are no visible signs of sheet and rill erosion AND concentrated flow areas show no signs of gullies AFTER 2 inches or less of rain in 24 hours </t>
    </r>
    <r>
      <rPr>
        <sz val="9"/>
        <rFont val="Arial"/>
        <family val="2"/>
      </rPr>
      <t xml:space="preserve">(temporary or permanent). </t>
    </r>
  </si>
  <si>
    <r>
      <t xml:space="preserve">CHECK if </t>
    </r>
    <r>
      <rPr>
        <b/>
        <u val="single"/>
        <sz val="9"/>
        <rFont val="Arial"/>
        <family val="2"/>
      </rPr>
      <t>no nitrogen</t>
    </r>
    <r>
      <rPr>
        <b/>
        <sz val="9"/>
        <rFont val="Arial"/>
        <family val="2"/>
      </rPr>
      <t xml:space="preserve"> (manure or fertilizer) is ever applied </t>
    </r>
    <r>
      <rPr>
        <b/>
        <u val="single"/>
        <sz val="9"/>
        <rFont val="Arial"/>
        <family val="2"/>
      </rPr>
      <t>OR if most N</t>
    </r>
    <r>
      <rPr>
        <b/>
        <sz val="9"/>
        <rFont val="Arial"/>
        <family val="2"/>
      </rPr>
      <t xml:space="preserve"> is applied as a split application (pre-plant &amp; post plant), according to soil tests or crop growth stage.</t>
    </r>
  </si>
  <si>
    <r>
      <t>Enter the length of your rotation in “years” for the offered acres.</t>
    </r>
    <r>
      <rPr>
        <sz val="11"/>
        <rFont val="Arial"/>
        <family val="2"/>
      </rPr>
      <t xml:space="preserve">  </t>
    </r>
  </si>
  <si>
    <r>
      <t>Based on your rotation</t>
    </r>
    <r>
      <rPr>
        <sz val="9"/>
        <rFont val="Arial"/>
        <family val="2"/>
      </rPr>
      <t xml:space="preserve">, </t>
    </r>
    <r>
      <rPr>
        <b/>
        <sz val="9"/>
        <rFont val="Arial"/>
        <family val="2"/>
      </rPr>
      <t>enter the number of your harvested crops that are included in each residue category, 3a-e.</t>
    </r>
    <r>
      <rPr>
        <sz val="9"/>
        <rFont val="Arial"/>
        <family val="2"/>
      </rPr>
      <t xml:space="preserve">  These questions have crops grouped based on residue quality and quantity.   </t>
    </r>
    <r>
      <rPr>
        <sz val="9"/>
        <color indexed="8"/>
        <rFont val="Arial"/>
        <family val="2"/>
      </rPr>
      <t>Do not include cover crops in your responses.</t>
    </r>
  </si>
  <si>
    <r>
      <t xml:space="preserve">Enter the number of harvested crops in your rotation that are included in the list below </t>
    </r>
    <r>
      <rPr>
        <sz val="9"/>
        <color indexed="8"/>
        <rFont val="Arial"/>
        <family val="2"/>
      </rPr>
      <t>(or are similar to the list below if not listed):   Dichondra, Grass Hay/Seed, Legume Hay /Seed, Lotus root, or similar herbaceous perennial crops.</t>
    </r>
  </si>
  <si>
    <r>
      <t>CHECK if no organic or chemical insecticides, herbicides, fungicides, rodenticides or other pesticides are used</t>
    </r>
    <r>
      <rPr>
        <sz val="9"/>
        <rFont val="Arial"/>
        <family val="2"/>
      </rPr>
      <t>. (This triggers a pass for pesticides.)</t>
    </r>
  </si>
  <si>
    <r>
      <t>CHECK if you apply any pesticides (types listed in # 18)</t>
    </r>
    <r>
      <rPr>
        <b/>
        <u val="single"/>
        <sz val="9"/>
        <rFont val="Arial"/>
        <family val="2"/>
      </rPr>
      <t xml:space="preserve"> without an Integrated Pest Management (IPM) system.</t>
    </r>
  </si>
  <si>
    <r>
      <t xml:space="preserve">CHECK if you use a </t>
    </r>
    <r>
      <rPr>
        <b/>
        <u val="single"/>
        <sz val="9"/>
        <rFont val="Arial"/>
        <family val="2"/>
      </rPr>
      <t>low-level of Integrated Pest Management (IPM)</t>
    </r>
    <r>
      <rPr>
        <b/>
        <sz val="9"/>
        <rFont val="Arial"/>
        <family val="2"/>
      </rPr>
      <t xml:space="preserve"> </t>
    </r>
    <r>
      <rPr>
        <sz val="9"/>
        <rFont val="Arial"/>
        <family val="2"/>
      </rPr>
      <t xml:space="preserve">using </t>
    </r>
    <r>
      <rPr>
        <u val="single"/>
        <sz val="9"/>
        <rFont val="Arial"/>
        <family val="2"/>
      </rPr>
      <t>at least one of the following</t>
    </r>
    <r>
      <rPr>
        <sz val="9"/>
        <rFont val="Arial"/>
        <family val="2"/>
      </rPr>
      <t>: using pest-free seeds and transplants, cleaning tillage and harvesting equipment between fields, and scheduling irrigation to avoid situations conducive to disease development, using pest-resistant varieties, crop rotation, trap crops, pest scouting, biological pest controls.</t>
    </r>
  </si>
  <si>
    <r>
      <t xml:space="preserve">CHECK if you use a </t>
    </r>
    <r>
      <rPr>
        <b/>
        <u val="single"/>
        <sz val="9"/>
        <rFont val="Arial"/>
        <family val="2"/>
      </rPr>
      <t>basic (medium level) Integrated Pest Management (IPM)</t>
    </r>
    <r>
      <rPr>
        <b/>
        <sz val="9"/>
        <rFont val="Arial"/>
        <family val="2"/>
      </rPr>
      <t xml:space="preserve"> system </t>
    </r>
    <r>
      <rPr>
        <sz val="9"/>
        <rFont val="Arial"/>
        <family val="2"/>
      </rPr>
      <t>consisting of scouting and use economic thresholds before treating pests (weeds, insects, or disease) using spot spraying, banding or other reduced usage of chemical.</t>
    </r>
  </si>
  <si>
    <r>
      <t xml:space="preserve">CHECK if you do any of the following </t>
    </r>
    <r>
      <rPr>
        <sz val="9"/>
        <rFont val="Arial"/>
        <family val="2"/>
      </rPr>
      <t>a)</t>
    </r>
    <r>
      <rPr>
        <b/>
        <sz val="9"/>
        <rFont val="Arial"/>
        <family val="2"/>
      </rPr>
      <t xml:space="preserve"> inject or incorporate phosphorus fertilizer or manure at least 2 inches deep within 24 hours of application, according to soil test results and realistic crop yields</t>
    </r>
    <r>
      <rPr>
        <sz val="9"/>
        <rFont val="Arial"/>
        <family val="2"/>
      </rPr>
      <t xml:space="preserve">; b) </t>
    </r>
    <r>
      <rPr>
        <b/>
        <sz val="9"/>
        <rFont val="Arial"/>
        <family val="2"/>
      </rPr>
      <t>apply phosphorus on 80% residue cover or 80% crop canopy cover, according to soil test results and realistic crop yields</t>
    </r>
    <r>
      <rPr>
        <sz val="9"/>
        <rFont val="Arial"/>
        <family val="2"/>
      </rPr>
      <t>; or c)</t>
    </r>
    <r>
      <rPr>
        <b/>
        <sz val="9"/>
        <rFont val="Arial"/>
        <family val="2"/>
      </rPr>
      <t xml:space="preserve"> do not apply phosphorus</t>
    </r>
    <r>
      <rPr>
        <sz val="9"/>
        <rFont val="Arial"/>
        <family val="2"/>
      </rPr>
      <t>.</t>
    </r>
  </si>
  <si>
    <r>
      <t xml:space="preserve">CHECK if you manage the type and rate of soil fertility amendments and irrigation based on your soil and irrigation chemistry for your saline or sodic soils </t>
    </r>
    <r>
      <rPr>
        <sz val="9"/>
        <rFont val="Arial"/>
        <family val="2"/>
      </rPr>
      <t>on your offered acres.</t>
    </r>
  </si>
  <si>
    <t>0</t>
  </si>
  <si>
    <r>
      <t>CHECK YES if Salinity or Sodicity is a concern on your offered acres</t>
    </r>
    <r>
      <rPr>
        <sz val="9"/>
        <rFont val="Arial"/>
        <family val="2"/>
      </rPr>
      <t>.  (NO triggers a Pass for Salinity or Sodicity).   If YES, complete questions 30-33.</t>
    </r>
  </si>
  <si>
    <t>CHECK if you use an environmental risk screening tool (such as WIN-PST or similar) to reduce pesticide risk to soil and water resources.</t>
  </si>
  <si>
    <r>
      <t xml:space="preserve"> Soil and Water Eligibility Tool  (SWET)</t>
    </r>
    <r>
      <rPr>
        <b/>
        <sz val="12"/>
        <rFont val="Arial"/>
        <family val="2"/>
      </rPr>
      <t xml:space="preserve">      Questions apply to offered all cropland or hay acres within a rotation                                                                                                                                                                             </t>
    </r>
  </si>
  <si>
    <r>
      <t xml:space="preserve">Enter the number of harvested crops in your rotation that are included in the list below or included in the comments </t>
    </r>
    <r>
      <rPr>
        <sz val="9"/>
        <color indexed="8"/>
        <rFont val="Arial"/>
        <family val="2"/>
      </rPr>
      <t>(or are similar to those listed if not listed):  Asparagus, Beans dry edible, Beets, Broccoli, Cabbage, Carrots, Strawberries, Vegetables, or similar crops.</t>
    </r>
  </si>
  <si>
    <r>
      <t>Enter the number of crops in your rotation that have full-width tillage, deeper than 4 inches, performed post-harvest or more than 60 days prior to the normal or next planting date</t>
    </r>
    <r>
      <rPr>
        <sz val="9"/>
        <rFont val="Arial"/>
        <family val="2"/>
      </rPr>
      <t>. Ignore alternate year cultivation in every other alleyway during dry season to manage moisture competition in orchards and vineyards. Does not include seedbed preparation immediately prior to planting a cover crop.</t>
    </r>
  </si>
  <si>
    <r>
      <t>Enter the number of years in your crop rotation that have perennial vegetation</t>
    </r>
    <r>
      <rPr>
        <sz val="9"/>
        <rFont val="Arial"/>
        <family val="2"/>
      </rPr>
      <t xml:space="preserve"> (hay or grass cover and permanent covers in orchards and vineyards) – include the establishment year.</t>
    </r>
  </si>
  <si>
    <r>
      <t xml:space="preserve">CHECK if you soil test (or tissue test for orchards, vineyards, or other permanent crops) all offered fields on a regular basis (at least once every 5 years) </t>
    </r>
    <r>
      <rPr>
        <sz val="9"/>
        <rFont val="Arial"/>
        <family val="2"/>
      </rPr>
      <t xml:space="preserve">AND </t>
    </r>
    <r>
      <rPr>
        <b/>
        <sz val="9"/>
        <rFont val="Arial"/>
        <family val="2"/>
      </rPr>
      <t>you use the test results to plan your nutrient application rates.</t>
    </r>
  </si>
  <si>
    <t>CHOOSE ONE (a-c) Integrated Pest Management level BELOW</t>
  </si>
  <si>
    <r>
      <t xml:space="preserve">Enter the number of harvested crops in your rotation that are included in the list below </t>
    </r>
    <r>
      <rPr>
        <sz val="9"/>
        <rFont val="Arial"/>
        <family val="2"/>
      </rPr>
      <t>(or are similar to the list below if not listed): Buckwheat, Canola, Chicory, Coffee, Corn silage, Cotton, Flaxseed, Guar, Hops, Lentils, Peanuts, Pineapples, Potatoes, Safflower, Soybeans, Sugarbeets, Sunflower, Tobacco, or similar crops (see list).</t>
    </r>
  </si>
  <si>
    <r>
      <t>Do you use controlled traffic consistently OR do you closely monitor soil moisture prior to all field operations to determine when it is safe to perform field operations to minimize soil compaction</t>
    </r>
    <r>
      <rPr>
        <sz val="9"/>
        <rFont val="Arial"/>
        <family val="2"/>
      </rPr>
      <t>.</t>
    </r>
  </si>
  <si>
    <t>Enter the number of different crop species/types in your rotation, including different types of cover crops.</t>
  </si>
  <si>
    <r>
      <t>CHECK if your operation is in a low rainfall area (less than 14 inches of annual precipitation)</t>
    </r>
    <r>
      <rPr>
        <sz val="9"/>
        <rFont val="Arial"/>
        <family val="2"/>
      </rPr>
      <t xml:space="preserve"> AND </t>
    </r>
    <r>
      <rPr>
        <b/>
        <sz val="9"/>
        <rFont val="Arial"/>
        <family val="2"/>
      </rPr>
      <t xml:space="preserve">most of the water needed for crop production is applied through a sprinkler or drip  irrigation system that produces no surface runoff. </t>
    </r>
    <r>
      <rPr>
        <sz val="9"/>
        <rFont val="Arial"/>
        <family val="2"/>
      </rPr>
      <t>Does not include furrow or flood irrigation.</t>
    </r>
  </si>
  <si>
    <r>
      <t>CHECK if you maintain at least two of the following in-field erosion control practices,</t>
    </r>
    <r>
      <rPr>
        <sz val="9"/>
        <rFont val="Arial"/>
        <family val="2"/>
      </rPr>
      <t xml:space="preserve"> such as but not limited to: (a) a crop rotation with high residue crops, (b) residue management practices, (c) cover crops, (d) covered alleyways, (e) contouring, (f) strip cropping, (g) windbreaks, (h) terraces, (i) grassed waterways, (j) contour buffer strips, (k) field borders, (l) water and sediment control basins.</t>
    </r>
  </si>
  <si>
    <r>
      <t xml:space="preserve">If #15 was checked yes, CHECK if all Perennial streams, ponds and lakes are bordered with vegetated buffers at least 20 feet wide. </t>
    </r>
    <r>
      <rPr>
        <sz val="9"/>
        <rFont val="Arial"/>
        <family val="2"/>
      </rPr>
      <t xml:space="preserve"> If livestock are grazed on these cropland acres, they restricted from water sources or water bodies by fencing or water gaps. For flooded rice and cranberry fields, dikes that are at least 20 feet wide can substitute for vegetated buffers.</t>
    </r>
  </si>
  <si>
    <r>
      <t>CHECK if phosphorus is not applied on fields that have phosphorus soil tests indicated as 'very high' or 'excessive';</t>
    </r>
    <r>
      <rPr>
        <sz val="9"/>
        <rFont val="Arial"/>
        <family val="2"/>
      </rPr>
      <t xml:space="preserve"> OR</t>
    </r>
    <r>
      <rPr>
        <b/>
        <sz val="9"/>
        <rFont val="Arial"/>
        <family val="2"/>
      </rPr>
      <t xml:space="preserve"> if no soils on the offered acres have 'very high' or 'excessive' ratings</t>
    </r>
    <r>
      <rPr>
        <sz val="9"/>
        <rFont val="Arial"/>
        <family val="2"/>
      </rPr>
      <t>.  Use the ratings on the soil test report or ratings for “very high” or higher from your Land Grant University. Small applications of starter fertilizer are exempted.</t>
    </r>
  </si>
  <si>
    <r>
      <t xml:space="preserve">Enter the number of harvested crops in your rotation that are included in the list below </t>
    </r>
    <r>
      <rPr>
        <sz val="9"/>
        <rFont val="Arial"/>
        <family val="2"/>
      </rPr>
      <t>(or are similar to the list below if not listed):  Amaranth, Berry/Fruit Crops (Trees and Shrubs), Corn Grain/Popcorn, Cranberries, Mint all for oil, Mushrooms, Nut Trees, Rapeseed, Rice,  Small Grains, Sorghum all, Sugarcane, or similar crops (see list).</t>
    </r>
  </si>
  <si>
    <t>CHECK one of the Nitrogen Choices (27a-c) below. Answer as an average for the entire rotation:</t>
  </si>
  <si>
    <r>
      <t>Enter the number of years in your rotation that include the following conditions</t>
    </r>
    <r>
      <rPr>
        <sz val="9"/>
        <rFont val="Arial"/>
        <family val="2"/>
      </rPr>
      <t>: fallow crop periods (both chemical and tilled fallow), idle fields, or harvested sod.</t>
    </r>
  </si>
  <si>
    <t>27a</t>
  </si>
  <si>
    <t>27b</t>
  </si>
  <si>
    <t>27c</t>
  </si>
  <si>
    <t>29 Yes</t>
  </si>
  <si>
    <t>29 No</t>
  </si>
  <si>
    <r>
      <t>Check if the Soil Conditioning Index (SCI) was used to determine soil quality eligibility and the SCI was positive for the offered acres</t>
    </r>
    <r>
      <rPr>
        <sz val="10"/>
        <rFont val="Arial"/>
        <family val="2"/>
      </rPr>
      <t>.  This will trigger a pass for soil quality, but provide no points.  Complete the remaining questions.</t>
    </r>
  </si>
  <si>
    <t>Category Placement Score for Multi-Rotation Farms*</t>
  </si>
  <si>
    <t>(weighted average of total scores)</t>
  </si>
  <si>
    <t>Enter # Acres for Each Rotation:</t>
  </si>
  <si>
    <t>Enter SWET Score for Each Rotaton:</t>
  </si>
  <si>
    <t xml:space="preserve">Rotation A = </t>
  </si>
  <si>
    <t xml:space="preserve">Rotation C = </t>
  </si>
  <si>
    <t xml:space="preserve">Rotation D = </t>
  </si>
  <si>
    <t xml:space="preserve">Rotation E = </t>
  </si>
  <si>
    <t>Category Placement Score =</t>
  </si>
  <si>
    <t>*Only use this sheet when multiple rotations exist on the offered acres. Calculate SWET for each rotation. Then enter the acreage and SWET score in the yellow cells, accordingly. You do not need to enter values for all cells (rotations A-E); ignore extra rototation cells.</t>
  </si>
  <si>
    <t xml:space="preserve">Formula used: </t>
  </si>
  <si>
    <t xml:space="preserve">(Rot A wgt * Rot A score) + (Rot B wgt * Rot B score) + (Rot C wgt * Rot C score) …. </t>
  </si>
  <si>
    <r>
      <t xml:space="preserve">Rotation </t>
    </r>
    <r>
      <rPr>
        <sz val="10"/>
        <rFont val="Arial"/>
        <family val="2"/>
      </rPr>
      <t>B</t>
    </r>
    <r>
      <rPr>
        <sz val="10"/>
        <rFont val="Arial"/>
        <family val="0"/>
      </rPr>
      <t xml:space="preserve"> = </t>
    </r>
  </si>
  <si>
    <t>Signature: ____________________________________________</t>
  </si>
  <si>
    <t>Name: ______________________________________________</t>
  </si>
  <si>
    <t>Date: _____________________________</t>
  </si>
  <si>
    <t>I certify the management activities and the written records or documentation that support the management activities shown here are accurate to the best of my knowledge.  I will supply written records and documentation upon request.</t>
  </si>
  <si>
    <t>TOTAL SWET (SQ + WQ) SCORE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</si>
</sst>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5">
    <font>
      <sz val="10"/>
      <name val="Arial"/>
      <family val="0"/>
    </font>
    <font>
      <sz val="9"/>
      <name val="Arial"/>
      <family val="2"/>
    </font>
    <font>
      <b/>
      <sz val="8"/>
      <name val="Tahoma"/>
      <family val="2"/>
    </font>
    <font>
      <sz val="8"/>
      <name val="Tahoma"/>
      <family val="2"/>
    </font>
    <font>
      <b/>
      <u val="single"/>
      <sz val="9"/>
      <color indexed="12"/>
      <name val="Arial"/>
      <family val="2"/>
    </font>
    <font>
      <b/>
      <u val="single"/>
      <sz val="9"/>
      <name val="Arial"/>
      <family val="2"/>
    </font>
    <font>
      <b/>
      <sz val="9"/>
      <color indexed="12"/>
      <name val="Arial"/>
      <family val="2"/>
    </font>
    <font>
      <sz val="9"/>
      <color indexed="8"/>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9"/>
      <name val="Arial"/>
      <family val="2"/>
    </font>
    <font>
      <b/>
      <sz val="9"/>
      <color indexed="8"/>
      <name val="Arial"/>
      <family val="2"/>
    </font>
    <font>
      <b/>
      <sz val="12"/>
      <name val="Arial"/>
      <family val="2"/>
    </font>
    <font>
      <sz val="10"/>
      <color indexed="8"/>
      <name val="Arial"/>
      <family val="2"/>
    </font>
    <font>
      <sz val="10"/>
      <color indexed="12"/>
      <name val="Arial"/>
      <family val="2"/>
    </font>
    <font>
      <b/>
      <sz val="10"/>
      <color indexed="10"/>
      <name val="Arial"/>
      <family val="2"/>
    </font>
    <font>
      <b/>
      <sz val="14"/>
      <name val="Arial"/>
      <family val="2"/>
    </font>
    <font>
      <b/>
      <sz val="10"/>
      <color indexed="9"/>
      <name val="Arial"/>
      <family val="2"/>
    </font>
    <font>
      <b/>
      <sz val="20"/>
      <color indexed="10"/>
      <name val="Arial"/>
      <family val="2"/>
    </font>
    <font>
      <b/>
      <sz val="14"/>
      <color indexed="10"/>
      <name val="Arial"/>
      <family val="2"/>
    </font>
    <font>
      <sz val="10"/>
      <color indexed="10"/>
      <name val="Arial"/>
      <family val="2"/>
    </font>
    <font>
      <sz val="10"/>
      <color indexed="60"/>
      <name val="Arial"/>
      <family val="2"/>
    </font>
    <font>
      <b/>
      <sz val="10"/>
      <color indexed="12"/>
      <name val="Arial"/>
      <family val="2"/>
    </font>
    <font>
      <b/>
      <vertAlign val="superscript"/>
      <sz val="9"/>
      <name val="Arial"/>
      <family val="2"/>
    </font>
    <font>
      <sz val="10"/>
      <color indexed="22"/>
      <name val="Arial"/>
      <family val="0"/>
    </font>
    <font>
      <sz val="10"/>
      <color indexed="55"/>
      <name val="Arial"/>
      <family val="2"/>
    </font>
    <font>
      <b/>
      <sz val="11"/>
      <name val="Arial"/>
      <family val="2"/>
    </font>
    <font>
      <sz val="11"/>
      <name val="Arial"/>
      <family val="2"/>
    </font>
    <font>
      <u val="single"/>
      <sz val="9"/>
      <name val="Arial"/>
      <family val="2"/>
    </font>
    <font>
      <sz val="10"/>
      <color indexed="9"/>
      <name val="Arial"/>
      <family val="0"/>
    </font>
    <font>
      <b/>
      <sz val="12"/>
      <color indexed="10"/>
      <name val="Arial"/>
      <family val="2"/>
    </font>
    <font>
      <sz val="8"/>
      <color indexed="22"/>
      <name val="Arial"/>
      <family val="2"/>
    </font>
    <font>
      <b/>
      <sz val="8"/>
      <name val="Arial"/>
      <family val="2"/>
    </font>
  </fonts>
  <fills count="21">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18"/>
        <bgColor indexed="64"/>
      </patternFill>
    </fill>
    <fill>
      <patternFill patternType="solid">
        <fgColor indexed="21"/>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ck"/>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style="medium"/>
    </border>
    <border>
      <left style="thin"/>
      <right style="thick"/>
      <top>
        <color indexed="63"/>
      </top>
      <bottom style="thin"/>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thin"/>
      <right style="thick"/>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9" fillId="0" borderId="1" xfId="0" applyFont="1" applyBorder="1" applyAlignment="1">
      <alignment/>
    </xf>
    <xf numFmtId="0" fontId="0" fillId="0" borderId="0" xfId="0" applyAlignment="1">
      <alignment wrapText="1"/>
    </xf>
    <xf numFmtId="0" fontId="0" fillId="0" borderId="0" xfId="0" applyFill="1" applyBorder="1" applyAlignment="1">
      <alignment horizontal="center" wrapText="1"/>
    </xf>
    <xf numFmtId="0" fontId="0" fillId="2" borderId="0" xfId="0" applyFont="1" applyFill="1" applyAlignment="1">
      <alignment horizontal="center" wrapText="1"/>
    </xf>
    <xf numFmtId="0" fontId="1" fillId="0" borderId="0" xfId="0" applyFont="1" applyAlignment="1">
      <alignment wrapText="1"/>
    </xf>
    <xf numFmtId="0" fontId="1" fillId="0" borderId="0" xfId="0" applyFont="1" applyAlignment="1">
      <alignment/>
    </xf>
    <xf numFmtId="0" fontId="0" fillId="3" borderId="2" xfId="0" applyFill="1" applyBorder="1" applyAlignment="1">
      <alignment horizontal="center" vertical="center" wrapText="1"/>
    </xf>
    <xf numFmtId="0" fontId="0" fillId="0" borderId="3" xfId="0" applyFill="1" applyBorder="1" applyAlignment="1">
      <alignment horizontal="center" wrapText="1"/>
    </xf>
    <xf numFmtId="0" fontId="1" fillId="0" borderId="0" xfId="0" applyFont="1" applyAlignment="1" applyProtection="1">
      <alignment/>
      <protection locked="0"/>
    </xf>
    <xf numFmtId="1" fontId="0" fillId="4" borderId="2" xfId="0" applyNumberFormat="1" applyFont="1" applyFill="1" applyBorder="1" applyAlignment="1">
      <alignment horizontal="center" vertical="center" wrapText="1"/>
    </xf>
    <xf numFmtId="1" fontId="0" fillId="4" borderId="2" xfId="0" applyNumberFormat="1" applyFill="1" applyBorder="1" applyAlignment="1" applyProtection="1">
      <alignment horizontal="center" vertical="center"/>
      <protection/>
    </xf>
    <xf numFmtId="0" fontId="5"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9" fillId="3" borderId="4" xfId="0" applyFont="1" applyFill="1" applyBorder="1" applyAlignment="1">
      <alignment horizontal="right" vertical="center"/>
    </xf>
    <xf numFmtId="0" fontId="9" fillId="5" borderId="1" xfId="0" applyFont="1" applyFill="1" applyBorder="1" applyAlignment="1">
      <alignment horizontal="right" vertical="center"/>
    </xf>
    <xf numFmtId="0" fontId="0" fillId="0" borderId="0" xfId="0" applyFill="1" applyAlignment="1">
      <alignment/>
    </xf>
    <xf numFmtId="0" fontId="0" fillId="0" borderId="0" xfId="0" applyFont="1" applyFill="1" applyAlignment="1">
      <alignment horizontal="center" wrapText="1"/>
    </xf>
    <xf numFmtId="0" fontId="9" fillId="0" borderId="0" xfId="0" applyFont="1" applyBorder="1" applyAlignment="1">
      <alignment/>
    </xf>
    <xf numFmtId="0" fontId="0" fillId="0" borderId="0" xfId="0" applyFill="1" applyBorder="1" applyAlignment="1" applyProtection="1">
      <alignment horizontal="center" wrapText="1"/>
      <protection locked="0"/>
    </xf>
    <xf numFmtId="0" fontId="1" fillId="0" borderId="0" xfId="0"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3" borderId="0" xfId="0" applyFill="1" applyBorder="1" applyAlignment="1" applyProtection="1">
      <alignment horizontal="center" wrapText="1"/>
      <protection locked="0"/>
    </xf>
    <xf numFmtId="0" fontId="0" fillId="6" borderId="0" xfId="0" applyFill="1" applyBorder="1" applyAlignment="1" applyProtection="1">
      <alignment horizontal="center" wrapText="1"/>
      <protection locked="0"/>
    </xf>
    <xf numFmtId="0" fontId="1" fillId="0" borderId="0" xfId="0" applyFont="1" applyFill="1" applyAlignment="1" applyProtection="1">
      <alignment/>
      <protection locked="0"/>
    </xf>
    <xf numFmtId="0" fontId="9" fillId="0" borderId="2" xfId="0" applyFont="1" applyFill="1" applyBorder="1" applyAlignment="1" applyProtection="1">
      <alignment horizontal="center" vertical="center" textRotation="90" wrapText="1"/>
      <protection/>
    </xf>
    <xf numFmtId="0" fontId="12" fillId="0" borderId="2" xfId="0" applyFont="1" applyFill="1" applyBorder="1" applyAlignment="1" applyProtection="1">
      <alignment horizontal="center" vertical="center" textRotation="90" wrapText="1"/>
      <protection/>
    </xf>
    <xf numFmtId="0" fontId="0" fillId="0" borderId="2" xfId="0"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0" fillId="7" borderId="0" xfId="0" applyFill="1" applyAlignment="1" applyProtection="1">
      <alignment/>
      <protection locked="0"/>
    </xf>
    <xf numFmtId="1" fontId="0" fillId="7" borderId="0" xfId="0" applyNumberFormat="1" applyFill="1" applyBorder="1" applyAlignment="1" applyProtection="1">
      <alignment horizontal="center" vertical="center" wrapText="1"/>
      <protection locked="0"/>
    </xf>
    <xf numFmtId="0" fontId="0" fillId="7" borderId="0" xfId="0" applyFill="1" applyBorder="1" applyAlignment="1" applyProtection="1">
      <alignment horizontal="center" wrapText="1"/>
      <protection locked="0"/>
    </xf>
    <xf numFmtId="0" fontId="0" fillId="7" borderId="0" xfId="0" applyFont="1"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1" fontId="0" fillId="7" borderId="0" xfId="0" applyNumberFormat="1" applyFont="1" applyFill="1" applyBorder="1" applyAlignment="1" applyProtection="1">
      <alignment horizontal="center" vertical="center" wrapText="1"/>
      <protection locked="0"/>
    </xf>
    <xf numFmtId="1" fontId="0" fillId="7" borderId="0" xfId="0" applyNumberFormat="1" applyFill="1" applyBorder="1" applyAlignment="1" applyProtection="1">
      <alignment horizontal="center"/>
      <protection locked="0"/>
    </xf>
    <xf numFmtId="1" fontId="1" fillId="7" borderId="0" xfId="0" applyNumberFormat="1" applyFont="1" applyFill="1" applyBorder="1" applyAlignment="1" applyProtection="1">
      <alignment horizontal="center" wrapText="1"/>
      <protection locked="0"/>
    </xf>
    <xf numFmtId="1" fontId="1" fillId="7" borderId="0" xfId="0" applyNumberFormat="1" applyFont="1" applyFill="1" applyBorder="1" applyAlignment="1" applyProtection="1">
      <alignment horizontal="center"/>
      <protection locked="0"/>
    </xf>
    <xf numFmtId="1" fontId="0" fillId="8" borderId="2" xfId="0" applyNumberFormat="1" applyFill="1" applyBorder="1" applyAlignment="1" applyProtection="1">
      <alignment horizontal="center" vertical="center"/>
      <protection/>
    </xf>
    <xf numFmtId="1" fontId="0" fillId="8" borderId="2" xfId="0" applyNumberFormat="1" applyFont="1" applyFill="1" applyBorder="1" applyAlignment="1" applyProtection="1">
      <alignment horizontal="center" vertical="center"/>
      <protection/>
    </xf>
    <xf numFmtId="0" fontId="9" fillId="9" borderId="2" xfId="0" applyFont="1" applyFill="1" applyBorder="1" applyAlignment="1" applyProtection="1">
      <alignment horizontal="center" textRotation="90"/>
      <protection locked="0"/>
    </xf>
    <xf numFmtId="0" fontId="12" fillId="10" borderId="2" xfId="0" applyFont="1" applyFill="1" applyBorder="1" applyAlignment="1">
      <alignment vertical="center" wrapText="1"/>
    </xf>
    <xf numFmtId="0" fontId="0" fillId="9" borderId="2" xfId="0" applyFont="1" applyFill="1" applyBorder="1" applyAlignment="1" applyProtection="1">
      <alignment horizontal="center" wrapText="1"/>
      <protection locked="0"/>
    </xf>
    <xf numFmtId="0" fontId="9" fillId="0" borderId="5" xfId="0" applyFont="1" applyFill="1" applyBorder="1" applyAlignment="1" applyProtection="1">
      <alignment horizontal="center" vertical="center" textRotation="90" wrapText="1"/>
      <protection/>
    </xf>
    <xf numFmtId="0" fontId="0" fillId="0" borderId="5" xfId="0"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textRotation="90" wrapText="1"/>
      <protection/>
    </xf>
    <xf numFmtId="0" fontId="9" fillId="0" borderId="7" xfId="0" applyFont="1" applyFill="1" applyBorder="1" applyAlignment="1" applyProtection="1">
      <alignment horizontal="center" vertical="center" textRotation="90" wrapText="1"/>
      <protection/>
    </xf>
    <xf numFmtId="0" fontId="1" fillId="0" borderId="6" xfId="0" applyFont="1" applyFill="1" applyBorder="1" applyAlignment="1" applyProtection="1">
      <alignment horizontal="center" vertical="center" wrapText="1"/>
      <protection/>
    </xf>
    <xf numFmtId="0" fontId="1" fillId="0" borderId="7" xfId="0" applyFont="1" applyFill="1" applyBorder="1" applyAlignment="1" applyProtection="1">
      <alignment horizontal="center" vertical="center" wrapText="1"/>
      <protection/>
    </xf>
    <xf numFmtId="0" fontId="0" fillId="0" borderId="6" xfId="0" applyFill="1" applyBorder="1" applyAlignment="1" applyProtection="1">
      <alignment horizontal="center" vertical="center" wrapText="1"/>
      <protection/>
    </xf>
    <xf numFmtId="0" fontId="0" fillId="9" borderId="2" xfId="0" applyFont="1" applyFill="1" applyBorder="1" applyAlignment="1" applyProtection="1">
      <alignment horizontal="center" vertical="center" wrapText="1"/>
      <protection locked="0"/>
    </xf>
    <xf numFmtId="1" fontId="0" fillId="4" borderId="2" xfId="0" applyNumberFormat="1" applyFill="1" applyBorder="1" applyAlignment="1">
      <alignment horizontal="center" vertical="center" wrapText="1"/>
    </xf>
    <xf numFmtId="0" fontId="0" fillId="4" borderId="2" xfId="0" applyFont="1" applyFill="1" applyBorder="1" applyAlignment="1" applyProtection="1">
      <alignment horizontal="center" vertical="center" wrapText="1"/>
      <protection locked="0"/>
    </xf>
    <xf numFmtId="0" fontId="15" fillId="9" borderId="2" xfId="0"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9" fillId="10" borderId="2" xfId="0" applyFont="1" applyFill="1" applyBorder="1" applyAlignment="1">
      <alignment vertical="center" wrapText="1"/>
    </xf>
    <xf numFmtId="0" fontId="12" fillId="10" borderId="8" xfId="0" applyFont="1" applyFill="1" applyBorder="1" applyAlignment="1">
      <alignment vertical="center" wrapText="1"/>
    </xf>
    <xf numFmtId="0" fontId="0" fillId="4" borderId="8" xfId="0" applyFill="1" applyBorder="1" applyAlignment="1">
      <alignment horizontal="center" vertical="center" wrapText="1"/>
    </xf>
    <xf numFmtId="0" fontId="0" fillId="9" borderId="9" xfId="0" applyFont="1" applyFill="1" applyBorder="1" applyAlignment="1" applyProtection="1">
      <alignment horizontal="center" vertical="center" wrapText="1"/>
      <protection locked="0"/>
    </xf>
    <xf numFmtId="0" fontId="0" fillId="9" borderId="10" xfId="0" applyFont="1" applyFill="1" applyBorder="1" applyAlignment="1" applyProtection="1">
      <alignment horizontal="center" vertical="center" wrapText="1"/>
      <protection locked="0"/>
    </xf>
    <xf numFmtId="0" fontId="0" fillId="9" borderId="8" xfId="0" applyFont="1" applyFill="1" applyBorder="1" applyAlignment="1" applyProtection="1">
      <alignment horizontal="center" vertical="center" wrapText="1"/>
      <protection locked="0"/>
    </xf>
    <xf numFmtId="0" fontId="12" fillId="10" borderId="9" xfId="0" applyFont="1" applyFill="1" applyBorder="1" applyAlignment="1">
      <alignment vertical="center" wrapText="1"/>
    </xf>
    <xf numFmtId="0" fontId="12" fillId="10" borderId="10" xfId="0" applyFont="1" applyFill="1" applyBorder="1" applyAlignment="1">
      <alignment vertical="center" wrapText="1"/>
    </xf>
    <xf numFmtId="0" fontId="0" fillId="9" borderId="8" xfId="0" applyNumberFormat="1" applyFont="1" applyFill="1" applyBorder="1" applyAlignment="1" applyProtection="1">
      <alignment horizontal="center" vertical="center"/>
      <protection locked="0"/>
    </xf>
    <xf numFmtId="0" fontId="0" fillId="11" borderId="0" xfId="0" applyFill="1" applyAlignment="1">
      <alignment/>
    </xf>
    <xf numFmtId="0" fontId="0" fillId="11" borderId="3" xfId="0" applyFill="1" applyBorder="1" applyAlignment="1">
      <alignment horizontal="center" wrapText="1"/>
    </xf>
    <xf numFmtId="0" fontId="0" fillId="11" borderId="0" xfId="0" applyFill="1" applyBorder="1" applyAlignment="1">
      <alignment horizontal="center" wrapText="1"/>
    </xf>
    <xf numFmtId="0" fontId="0" fillId="11" borderId="0" xfId="0" applyFill="1" applyAlignment="1">
      <alignment horizontal="center" vertical="center"/>
    </xf>
    <xf numFmtId="0" fontId="0" fillId="11" borderId="0" xfId="0" applyFill="1" applyAlignment="1">
      <alignment wrapText="1"/>
    </xf>
    <xf numFmtId="0" fontId="1" fillId="11" borderId="0" xfId="0" applyFont="1" applyFill="1" applyAlignment="1" applyProtection="1">
      <alignment/>
      <protection locked="0"/>
    </xf>
    <xf numFmtId="0" fontId="0" fillId="11" borderId="0" xfId="0" applyFill="1" applyBorder="1" applyAlignment="1" applyProtection="1">
      <alignment horizontal="center" wrapText="1"/>
      <protection locked="0"/>
    </xf>
    <xf numFmtId="0" fontId="1" fillId="11" borderId="0" xfId="0" applyFont="1" applyFill="1" applyBorder="1" applyAlignment="1" applyProtection="1">
      <alignment horizontal="center" vertical="center" wrapText="1"/>
      <protection locked="0"/>
    </xf>
    <xf numFmtId="0" fontId="0" fillId="11" borderId="0" xfId="0" applyFont="1" applyFill="1" applyAlignment="1">
      <alignment horizontal="center" wrapText="1"/>
    </xf>
    <xf numFmtId="0" fontId="0" fillId="11" borderId="1" xfId="0" applyFill="1" applyBorder="1" applyAlignment="1">
      <alignment wrapText="1"/>
    </xf>
    <xf numFmtId="1" fontId="1" fillId="12" borderId="11" xfId="0" applyNumberFormat="1" applyFont="1" applyFill="1" applyBorder="1" applyAlignment="1" applyProtection="1">
      <alignment horizontal="center" vertical="center"/>
      <protection locked="0"/>
    </xf>
    <xf numFmtId="0" fontId="0" fillId="9" borderId="12" xfId="0" applyFont="1" applyFill="1" applyBorder="1" applyAlignment="1" applyProtection="1">
      <alignment horizontal="center"/>
      <protection/>
    </xf>
    <xf numFmtId="0" fontId="0" fillId="6" borderId="10" xfId="0" applyFont="1" applyFill="1" applyBorder="1" applyAlignment="1" applyProtection="1">
      <alignment horizontal="center" vertical="center" textRotation="90" wrapText="1"/>
      <protection/>
    </xf>
    <xf numFmtId="0" fontId="0" fillId="6" borderId="11" xfId="0" applyFont="1" applyFill="1" applyBorder="1" applyAlignment="1" applyProtection="1">
      <alignment horizontal="center" vertical="center" textRotation="90" wrapText="1"/>
      <protection/>
    </xf>
    <xf numFmtId="0" fontId="1" fillId="10" borderId="2" xfId="0" applyFont="1" applyFill="1" applyBorder="1" applyAlignment="1" applyProtection="1">
      <alignment horizontal="center" vertical="center" textRotation="90" wrapText="1"/>
      <protection/>
    </xf>
    <xf numFmtId="0" fontId="0" fillId="10" borderId="2" xfId="0" applyFont="1" applyFill="1" applyBorder="1" applyAlignment="1" applyProtection="1">
      <alignment horizontal="center" vertical="center" textRotation="90" wrapText="1"/>
      <protection/>
    </xf>
    <xf numFmtId="0" fontId="1" fillId="13" borderId="2" xfId="0" applyFont="1" applyFill="1" applyBorder="1" applyAlignment="1" applyProtection="1">
      <alignment horizontal="center" vertical="center" wrapText="1"/>
      <protection/>
    </xf>
    <xf numFmtId="0" fontId="0" fillId="13" borderId="2" xfId="0" applyFill="1" applyBorder="1" applyAlignment="1" applyProtection="1">
      <alignment horizontal="center" vertical="center" wrapText="1"/>
      <protection/>
    </xf>
    <xf numFmtId="0" fontId="1" fillId="8" borderId="2" xfId="0" applyFont="1" applyFill="1" applyBorder="1" applyAlignment="1" applyProtection="1">
      <alignment horizontal="center" vertical="center" wrapText="1"/>
      <protection/>
    </xf>
    <xf numFmtId="0" fontId="0" fillId="14" borderId="10" xfId="0" applyFont="1" applyFill="1" applyBorder="1" applyAlignment="1" applyProtection="1">
      <alignment horizontal="center" vertical="center" textRotation="90" wrapText="1"/>
      <protection/>
    </xf>
    <xf numFmtId="0" fontId="1" fillId="15" borderId="2" xfId="0" applyFont="1" applyFill="1" applyBorder="1" applyAlignment="1" applyProtection="1">
      <alignment horizontal="center" vertical="center" textRotation="90" wrapText="1"/>
      <protection/>
    </xf>
    <xf numFmtId="0" fontId="1" fillId="8" borderId="2" xfId="0" applyFont="1" applyFill="1" applyBorder="1" applyAlignment="1" applyProtection="1">
      <alignment horizontal="center" vertical="center" textRotation="90" wrapText="1"/>
      <protection/>
    </xf>
    <xf numFmtId="0" fontId="1" fillId="3" borderId="2" xfId="0" applyFont="1" applyFill="1" applyBorder="1" applyAlignment="1" applyProtection="1">
      <alignment horizontal="center" vertical="center" textRotation="90" wrapText="1"/>
      <protection/>
    </xf>
    <xf numFmtId="0" fontId="1" fillId="16" borderId="2" xfId="0" applyFont="1" applyFill="1" applyBorder="1" applyAlignment="1" applyProtection="1">
      <alignment horizontal="center" vertical="center" textRotation="90" wrapText="1"/>
      <protection/>
    </xf>
    <xf numFmtId="0" fontId="1" fillId="17" borderId="2" xfId="0" applyFont="1" applyFill="1" applyBorder="1" applyAlignment="1" applyProtection="1">
      <alignment horizontal="center" vertical="center" textRotation="90" wrapText="1"/>
      <protection/>
    </xf>
    <xf numFmtId="0" fontId="1" fillId="12" borderId="2" xfId="0" applyFont="1" applyFill="1" applyBorder="1" applyAlignment="1" applyProtection="1">
      <alignment horizontal="center" vertical="center" textRotation="90" wrapText="1"/>
      <protection/>
    </xf>
    <xf numFmtId="0" fontId="1" fillId="15" borderId="5" xfId="0" applyFont="1" applyFill="1" applyBorder="1" applyAlignment="1" applyProtection="1">
      <alignment horizontal="center" vertical="center" textRotation="90" wrapText="1"/>
      <protection/>
    </xf>
    <xf numFmtId="0" fontId="1" fillId="0" borderId="2" xfId="0" applyFont="1" applyBorder="1" applyAlignment="1" applyProtection="1">
      <alignment/>
      <protection/>
    </xf>
    <xf numFmtId="0" fontId="0" fillId="5" borderId="2" xfId="0" applyFill="1" applyBorder="1" applyAlignment="1" applyProtection="1">
      <alignment horizontal="center" wrapText="1"/>
      <protection/>
    </xf>
    <xf numFmtId="0" fontId="1" fillId="5" borderId="0" xfId="0" applyFont="1" applyFill="1" applyBorder="1" applyAlignment="1" applyProtection="1">
      <alignment horizontal="center" vertical="center" wrapText="1"/>
      <protection/>
    </xf>
    <xf numFmtId="0" fontId="0" fillId="5" borderId="0" xfId="0" applyFill="1" applyBorder="1" applyAlignment="1" applyProtection="1">
      <alignment horizontal="center" wrapText="1"/>
      <protection/>
    </xf>
    <xf numFmtId="0" fontId="0" fillId="3" borderId="2" xfId="0" applyFill="1" applyBorder="1" applyAlignment="1" applyProtection="1">
      <alignment horizontal="center" wrapText="1"/>
      <protection/>
    </xf>
    <xf numFmtId="0" fontId="1" fillId="3" borderId="0" xfId="0" applyFont="1" applyFill="1" applyBorder="1" applyAlignment="1" applyProtection="1">
      <alignment horizontal="center" wrapText="1"/>
      <protection/>
    </xf>
    <xf numFmtId="0" fontId="0" fillId="3" borderId="0" xfId="0" applyFill="1" applyBorder="1" applyAlignment="1" applyProtection="1">
      <alignment horizontal="center" wrapText="1"/>
      <protection/>
    </xf>
    <xf numFmtId="0" fontId="0" fillId="6" borderId="2" xfId="0" applyFill="1" applyBorder="1" applyAlignment="1" applyProtection="1">
      <alignment horizontal="center" wrapText="1"/>
      <protection/>
    </xf>
    <xf numFmtId="0" fontId="1" fillId="6" borderId="0" xfId="0" applyFont="1" applyFill="1" applyBorder="1" applyAlignment="1" applyProtection="1">
      <alignment horizontal="center" wrapText="1"/>
      <protection/>
    </xf>
    <xf numFmtId="0" fontId="0" fillId="6" borderId="0" xfId="0" applyFill="1" applyBorder="1" applyAlignment="1" applyProtection="1">
      <alignment horizontal="center" wrapText="1"/>
      <protection/>
    </xf>
    <xf numFmtId="1" fontId="0" fillId="7" borderId="10" xfId="0" applyNumberFormat="1" applyFill="1" applyBorder="1" applyAlignment="1" applyProtection="1">
      <alignment horizontal="center" vertical="center" wrapText="1"/>
      <protection/>
    </xf>
    <xf numFmtId="1" fontId="1" fillId="7" borderId="0" xfId="0" applyNumberFormat="1" applyFont="1" applyFill="1" applyBorder="1" applyAlignment="1" applyProtection="1">
      <alignment horizontal="center" vertical="center" wrapText="1"/>
      <protection/>
    </xf>
    <xf numFmtId="1" fontId="0" fillId="7" borderId="0" xfId="0" applyNumberFormat="1" applyFill="1" applyBorder="1" applyAlignment="1" applyProtection="1">
      <alignment horizontal="center" vertical="center" wrapText="1"/>
      <protection/>
    </xf>
    <xf numFmtId="0" fontId="0" fillId="14" borderId="10" xfId="0" applyFill="1" applyBorder="1" applyAlignment="1" applyProtection="1">
      <alignment horizontal="center" wrapText="1"/>
      <protection/>
    </xf>
    <xf numFmtId="0" fontId="1" fillId="7" borderId="0" xfId="0" applyFont="1" applyFill="1" applyBorder="1" applyAlignment="1" applyProtection="1">
      <alignment horizontal="center" vertical="center" wrapText="1"/>
      <protection/>
    </xf>
    <xf numFmtId="0" fontId="0" fillId="7" borderId="0" xfId="0" applyFill="1" applyBorder="1" applyAlignment="1" applyProtection="1">
      <alignment horizontal="center" wrapText="1"/>
      <protection/>
    </xf>
    <xf numFmtId="2" fontId="1" fillId="0" borderId="2" xfId="0" applyNumberFormat="1" applyFont="1" applyBorder="1" applyAlignment="1" applyProtection="1">
      <alignment/>
      <protection/>
    </xf>
    <xf numFmtId="1" fontId="0" fillId="7" borderId="2" xfId="0" applyNumberFormat="1" applyFont="1" applyFill="1" applyBorder="1" applyAlignment="1" applyProtection="1">
      <alignment horizontal="center" vertical="center" wrapText="1"/>
      <protection/>
    </xf>
    <xf numFmtId="1" fontId="0" fillId="7" borderId="0" xfId="0" applyNumberFormat="1" applyFont="1" applyFill="1" applyBorder="1" applyAlignment="1" applyProtection="1">
      <alignment horizontal="center" vertical="center" wrapText="1"/>
      <protection/>
    </xf>
    <xf numFmtId="1" fontId="0" fillId="14" borderId="2" xfId="0" applyNumberFormat="1" applyFill="1" applyBorder="1" applyAlignment="1" applyProtection="1">
      <alignment horizontal="center"/>
      <protection/>
    </xf>
    <xf numFmtId="1" fontId="1" fillId="7" borderId="0" xfId="0" applyNumberFormat="1" applyFont="1" applyFill="1" applyBorder="1" applyAlignment="1" applyProtection="1">
      <alignment horizontal="center" vertical="center"/>
      <protection/>
    </xf>
    <xf numFmtId="1" fontId="0" fillId="7" borderId="0" xfId="0" applyNumberFormat="1" applyFill="1" applyBorder="1" applyAlignment="1" applyProtection="1">
      <alignment horizontal="center"/>
      <protection/>
    </xf>
    <xf numFmtId="1" fontId="1" fillId="14" borderId="2" xfId="0" applyNumberFormat="1" applyFont="1" applyFill="1" applyBorder="1" applyAlignment="1" applyProtection="1">
      <alignment horizontal="center" wrapText="1"/>
      <protection/>
    </xf>
    <xf numFmtId="1" fontId="1" fillId="7" borderId="0" xfId="0" applyNumberFormat="1" applyFont="1" applyFill="1" applyBorder="1" applyAlignment="1" applyProtection="1">
      <alignment horizontal="center" wrapText="1"/>
      <protection/>
    </xf>
    <xf numFmtId="1" fontId="1" fillId="14" borderId="2" xfId="0" applyNumberFormat="1" applyFont="1" applyFill="1" applyBorder="1" applyAlignment="1" applyProtection="1">
      <alignment horizontal="center"/>
      <protection/>
    </xf>
    <xf numFmtId="1" fontId="1" fillId="7" borderId="0" xfId="0" applyNumberFormat="1" applyFont="1" applyFill="1" applyBorder="1" applyAlignment="1" applyProtection="1">
      <alignment horizontal="center"/>
      <protection/>
    </xf>
    <xf numFmtId="0" fontId="0" fillId="14" borderId="2" xfId="0" applyFont="1" applyFill="1" applyBorder="1" applyAlignment="1" applyProtection="1">
      <alignment horizontal="center" vertical="center" wrapText="1"/>
      <protection/>
    </xf>
    <xf numFmtId="0" fontId="0" fillId="7" borderId="0" xfId="0" applyFont="1" applyFill="1" applyBorder="1" applyAlignment="1" applyProtection="1">
      <alignment horizontal="center" vertical="center" wrapText="1"/>
      <protection/>
    </xf>
    <xf numFmtId="0" fontId="0" fillId="14" borderId="2" xfId="0" applyFill="1" applyBorder="1" applyAlignment="1" applyProtection="1">
      <alignment horizontal="center" vertical="center" wrapText="1"/>
      <protection/>
    </xf>
    <xf numFmtId="0" fontId="0" fillId="7" borderId="0" xfId="0" applyFill="1" applyBorder="1" applyAlignment="1" applyProtection="1">
      <alignment horizontal="center" vertical="center" wrapText="1"/>
      <protection/>
    </xf>
    <xf numFmtId="1" fontId="0" fillId="14" borderId="2" xfId="0" applyNumberFormat="1" applyFont="1" applyFill="1" applyBorder="1" applyAlignment="1" applyProtection="1">
      <alignment horizontal="center" vertical="center" wrapText="1"/>
      <protection/>
    </xf>
    <xf numFmtId="1" fontId="1" fillId="15" borderId="2" xfId="0" applyNumberFormat="1" applyFont="1" applyFill="1" applyBorder="1" applyAlignment="1" applyProtection="1">
      <alignment horizontal="center" vertical="center" wrapText="1"/>
      <protection/>
    </xf>
    <xf numFmtId="1" fontId="1" fillId="8" borderId="2" xfId="0" applyNumberFormat="1" applyFont="1" applyFill="1" applyBorder="1" applyAlignment="1" applyProtection="1">
      <alignment horizontal="center" vertical="center"/>
      <protection/>
    </xf>
    <xf numFmtId="1" fontId="1" fillId="3" borderId="2" xfId="0" applyNumberFormat="1" applyFont="1" applyFill="1" applyBorder="1" applyAlignment="1" applyProtection="1">
      <alignment horizontal="center" vertical="center"/>
      <protection/>
    </xf>
    <xf numFmtId="0" fontId="1" fillId="16" borderId="2" xfId="0" applyFont="1" applyFill="1" applyBorder="1" applyAlignment="1" applyProtection="1">
      <alignment horizontal="center" vertical="center"/>
      <protection/>
    </xf>
    <xf numFmtId="1" fontId="1" fillId="17" borderId="2" xfId="0" applyNumberFormat="1" applyFont="1" applyFill="1" applyBorder="1" applyAlignment="1" applyProtection="1">
      <alignment horizontal="center" vertical="center"/>
      <protection/>
    </xf>
    <xf numFmtId="1" fontId="1" fillId="12" borderId="2" xfId="0" applyNumberFormat="1" applyFont="1" applyFill="1" applyBorder="1" applyAlignment="1" applyProtection="1">
      <alignment horizontal="center" vertical="center"/>
      <protection/>
    </xf>
    <xf numFmtId="0" fontId="1" fillId="14" borderId="2" xfId="0" applyFont="1" applyFill="1" applyBorder="1" applyAlignment="1" applyProtection="1">
      <alignment horizontal="center" vertical="center" wrapText="1"/>
      <protection/>
    </xf>
    <xf numFmtId="0" fontId="1" fillId="15" borderId="2" xfId="0" applyFont="1" applyFill="1" applyBorder="1" applyAlignment="1" applyProtection="1">
      <alignment horizontal="center" vertical="center" wrapText="1"/>
      <protection/>
    </xf>
    <xf numFmtId="0" fontId="1" fillId="15" borderId="2" xfId="0" applyFont="1" applyFill="1" applyBorder="1" applyAlignment="1" applyProtection="1">
      <alignment horizontal="center" vertical="center"/>
      <protection/>
    </xf>
    <xf numFmtId="0" fontId="4" fillId="7" borderId="2" xfId="0" applyFont="1" applyFill="1" applyBorder="1" applyAlignment="1" applyProtection="1">
      <alignment horizontal="center" vertical="center" wrapText="1"/>
      <protection/>
    </xf>
    <xf numFmtId="0" fontId="1" fillId="7" borderId="2" xfId="0" applyFont="1" applyFill="1" applyBorder="1" applyAlignment="1" applyProtection="1">
      <alignment horizontal="center" vertical="center" wrapText="1"/>
      <protection/>
    </xf>
    <xf numFmtId="0" fontId="0" fillId="7" borderId="2" xfId="0" applyFont="1" applyFill="1" applyBorder="1" applyAlignment="1" applyProtection="1">
      <alignment horizontal="center" vertical="center" wrapText="1"/>
      <protection/>
    </xf>
    <xf numFmtId="0" fontId="1" fillId="14" borderId="2" xfId="0" applyFont="1" applyFill="1" applyBorder="1" applyAlignment="1" applyProtection="1">
      <alignment horizontal="center" vertical="center" wrapText="1"/>
      <protection/>
    </xf>
    <xf numFmtId="0" fontId="7" fillId="14" borderId="2" xfId="0" applyFont="1" applyFill="1" applyBorder="1" applyAlignment="1" applyProtection="1">
      <alignment horizontal="center" vertical="center" wrapText="1"/>
      <protection/>
    </xf>
    <xf numFmtId="0" fontId="6" fillId="7" borderId="2" xfId="0" applyFont="1" applyFill="1" applyBorder="1" applyAlignment="1" applyProtection="1">
      <alignment horizontal="center" vertical="center" wrapText="1"/>
      <protection/>
    </xf>
    <xf numFmtId="0" fontId="1" fillId="7" borderId="2" xfId="0" applyFont="1" applyFill="1" applyBorder="1" applyAlignment="1" applyProtection="1">
      <alignment horizontal="center" vertical="center" wrapText="1"/>
      <protection/>
    </xf>
    <xf numFmtId="1" fontId="1" fillId="15" borderId="2" xfId="0" applyNumberFormat="1" applyFont="1" applyFill="1" applyBorder="1" applyAlignment="1" applyProtection="1">
      <alignment horizontal="center" vertical="center"/>
      <protection/>
    </xf>
    <xf numFmtId="0" fontId="1" fillId="7" borderId="0" xfId="0" applyFont="1" applyFill="1" applyAlignment="1" applyProtection="1">
      <alignment horizontal="center" vertical="center"/>
      <protection/>
    </xf>
    <xf numFmtId="0" fontId="0" fillId="7" borderId="0" xfId="0" applyFill="1" applyAlignment="1" applyProtection="1">
      <alignment/>
      <protection/>
    </xf>
    <xf numFmtId="0" fontId="0" fillId="0" borderId="2" xfId="0"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2" xfId="0" applyFill="1" applyBorder="1" applyAlignment="1">
      <alignment horizontal="center" vertical="center"/>
    </xf>
    <xf numFmtId="1" fontId="0" fillId="3" borderId="8" xfId="0" applyNumberFormat="1" applyFill="1" applyBorder="1" applyAlignment="1">
      <alignment horizontal="center" vertical="center"/>
    </xf>
    <xf numFmtId="1" fontId="0" fillId="0" borderId="8" xfId="0" applyNumberFormat="1" applyBorder="1" applyAlignment="1">
      <alignment horizontal="center" vertical="center"/>
    </xf>
    <xf numFmtId="1" fontId="0" fillId="0" borderId="8" xfId="0" applyNumberFormat="1" applyFill="1" applyBorder="1" applyAlignment="1">
      <alignment horizontal="center" vertical="center"/>
    </xf>
    <xf numFmtId="1" fontId="0" fillId="3" borderId="13" xfId="0" applyNumberFormat="1" applyFill="1" applyBorder="1" applyAlignment="1">
      <alignment horizontal="center" vertical="center"/>
    </xf>
    <xf numFmtId="1" fontId="0" fillId="0" borderId="13" xfId="0" applyNumberFormat="1" applyBorder="1" applyAlignment="1">
      <alignment horizontal="center" vertical="center"/>
    </xf>
    <xf numFmtId="1" fontId="0" fillId="0" borderId="13" xfId="0" applyNumberFormat="1" applyFill="1" applyBorder="1" applyAlignment="1">
      <alignment horizontal="center" vertical="center"/>
    </xf>
    <xf numFmtId="0" fontId="9" fillId="18" borderId="1" xfId="0" applyFont="1" applyFill="1" applyBorder="1" applyAlignment="1">
      <alignment horizontal="right" vertical="center"/>
    </xf>
    <xf numFmtId="0" fontId="9" fillId="18" borderId="4" xfId="0" applyFont="1" applyFill="1" applyBorder="1" applyAlignment="1">
      <alignment horizontal="right" vertical="center"/>
    </xf>
    <xf numFmtId="0" fontId="9" fillId="11" borderId="0" xfId="0" applyFont="1" applyFill="1" applyBorder="1" applyAlignment="1">
      <alignment horizontal="center" vertical="center"/>
    </xf>
    <xf numFmtId="0" fontId="0" fillId="18" borderId="14" xfId="0" applyFill="1" applyBorder="1" applyAlignment="1">
      <alignment wrapText="1"/>
    </xf>
    <xf numFmtId="0" fontId="0" fillId="11" borderId="0" xfId="0" applyFont="1" applyFill="1" applyAlignment="1" applyProtection="1">
      <alignment horizontal="center" wrapText="1"/>
      <protection locked="0"/>
    </xf>
    <xf numFmtId="0" fontId="0" fillId="11" borderId="1" xfId="0" applyFill="1" applyBorder="1" applyAlignment="1">
      <alignment horizontal="center" wrapText="1"/>
    </xf>
    <xf numFmtId="0" fontId="9" fillId="0" borderId="8" xfId="0" applyFont="1" applyFill="1" applyBorder="1" applyAlignment="1" applyProtection="1">
      <alignment horizontal="center" vertical="center" textRotation="90" wrapText="1"/>
      <protection/>
    </xf>
    <xf numFmtId="0" fontId="0" fillId="0" borderId="8" xfId="0" applyFill="1" applyBorder="1" applyAlignment="1" applyProtection="1">
      <alignment horizontal="center" vertical="center" wrapText="1"/>
      <protection/>
    </xf>
    <xf numFmtId="0" fontId="9" fillId="0" borderId="8" xfId="0" applyFont="1" applyFill="1" applyBorder="1" applyAlignment="1" applyProtection="1">
      <alignment horizontal="right" vertical="center"/>
      <protection/>
    </xf>
    <xf numFmtId="0" fontId="9" fillId="9" borderId="4" xfId="0" applyFont="1" applyFill="1" applyBorder="1" applyAlignment="1" applyProtection="1">
      <alignment vertical="center"/>
      <protection locked="0"/>
    </xf>
    <xf numFmtId="0" fontId="9" fillId="9" borderId="8" xfId="0" applyFont="1" applyFill="1" applyBorder="1" applyAlignment="1" applyProtection="1">
      <alignment vertical="center"/>
      <protection locked="0"/>
    </xf>
    <xf numFmtId="0" fontId="19" fillId="19" borderId="0" xfId="0" applyFont="1" applyFill="1" applyBorder="1" applyAlignment="1" applyProtection="1">
      <alignment horizontal="right" vertical="center"/>
      <protection/>
    </xf>
    <xf numFmtId="0" fontId="1" fillId="5" borderId="5"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9" fillId="5" borderId="10"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9" fillId="13" borderId="1" xfId="0" applyFont="1" applyFill="1" applyBorder="1" applyAlignment="1" applyProtection="1">
      <alignment horizontal="center" vertical="center" wrapText="1"/>
      <protection/>
    </xf>
    <xf numFmtId="0" fontId="9" fillId="13" borderId="15" xfId="0" applyFont="1" applyFill="1" applyBorder="1" applyAlignment="1" applyProtection="1">
      <alignment horizontal="center" vertical="center" wrapText="1"/>
      <protection/>
    </xf>
    <xf numFmtId="0" fontId="1" fillId="0" borderId="0" xfId="0" applyFont="1" applyBorder="1" applyAlignment="1" applyProtection="1">
      <alignment/>
      <protection/>
    </xf>
    <xf numFmtId="0" fontId="1" fillId="7" borderId="0" xfId="0" applyFont="1" applyFill="1" applyBorder="1" applyAlignment="1" applyProtection="1">
      <alignment horizontal="center" vertical="center" wrapText="1"/>
      <protection/>
    </xf>
    <xf numFmtId="1" fontId="1" fillId="15" borderId="0" xfId="0" applyNumberFormat="1" applyFont="1" applyFill="1" applyBorder="1" applyAlignment="1" applyProtection="1">
      <alignment horizontal="center" vertical="center"/>
      <protection/>
    </xf>
    <xf numFmtId="1" fontId="1" fillId="8" borderId="0" xfId="0" applyNumberFormat="1" applyFont="1" applyFill="1" applyBorder="1" applyAlignment="1" applyProtection="1">
      <alignment horizontal="center" vertical="center"/>
      <protection/>
    </xf>
    <xf numFmtId="1" fontId="1" fillId="3" borderId="0" xfId="0" applyNumberFormat="1" applyFont="1" applyFill="1" applyBorder="1" applyAlignment="1" applyProtection="1">
      <alignment horizontal="center" vertical="center"/>
      <protection/>
    </xf>
    <xf numFmtId="0" fontId="1" fillId="16" borderId="0" xfId="0" applyFont="1" applyFill="1" applyBorder="1" applyAlignment="1" applyProtection="1">
      <alignment horizontal="center" vertical="center"/>
      <protection/>
    </xf>
    <xf numFmtId="1" fontId="1" fillId="17" borderId="0" xfId="0" applyNumberFormat="1" applyFont="1" applyFill="1" applyBorder="1" applyAlignment="1" applyProtection="1">
      <alignment horizontal="center" vertical="center"/>
      <protection/>
    </xf>
    <xf numFmtId="1" fontId="1" fillId="12" borderId="0" xfId="0" applyNumberFormat="1" applyFont="1" applyFill="1" applyBorder="1" applyAlignment="1" applyProtection="1">
      <alignment horizontal="center" vertical="center"/>
      <protection/>
    </xf>
    <xf numFmtId="1" fontId="1" fillId="12" borderId="0" xfId="0" applyNumberFormat="1" applyFont="1" applyFill="1" applyBorder="1" applyAlignment="1" applyProtection="1">
      <alignment horizontal="center" vertical="center"/>
      <protection locked="0"/>
    </xf>
    <xf numFmtId="0" fontId="12" fillId="11" borderId="0" xfId="0" applyFont="1" applyFill="1" applyBorder="1" applyAlignment="1">
      <alignment vertical="center" wrapText="1"/>
    </xf>
    <xf numFmtId="0" fontId="1" fillId="11" borderId="0" xfId="0" applyFont="1" applyFill="1" applyBorder="1" applyAlignment="1">
      <alignment horizontal="center" vertical="center" wrapText="1"/>
    </xf>
    <xf numFmtId="0" fontId="1" fillId="4" borderId="9" xfId="0" applyFont="1" applyFill="1" applyBorder="1" applyAlignment="1">
      <alignment horizontal="center" vertical="center" wrapText="1"/>
    </xf>
    <xf numFmtId="1" fontId="0" fillId="8" borderId="9" xfId="0" applyNumberFormat="1" applyFill="1" applyBorder="1" applyAlignment="1" applyProtection="1">
      <alignment horizontal="center" vertical="center"/>
      <protection/>
    </xf>
    <xf numFmtId="1" fontId="0" fillId="20" borderId="16" xfId="0" applyNumberFormat="1" applyFill="1" applyBorder="1" applyAlignment="1" applyProtection="1">
      <alignment horizontal="center" vertical="center"/>
      <protection/>
    </xf>
    <xf numFmtId="1" fontId="0" fillId="20" borderId="17" xfId="0" applyNumberFormat="1" applyFill="1" applyBorder="1" applyAlignment="1" applyProtection="1">
      <alignment horizontal="left" vertical="center"/>
      <protection/>
    </xf>
    <xf numFmtId="1" fontId="26" fillId="11" borderId="0" xfId="0" applyNumberFormat="1" applyFont="1" applyFill="1" applyBorder="1" applyAlignment="1" applyProtection="1">
      <alignment horizontal="center" vertical="center"/>
      <protection/>
    </xf>
    <xf numFmtId="1" fontId="0" fillId="3" borderId="10" xfId="0" applyNumberFormat="1" applyFill="1" applyBorder="1" applyAlignment="1">
      <alignment horizontal="center" vertical="center"/>
    </xf>
    <xf numFmtId="1" fontId="0" fillId="3" borderId="18" xfId="0" applyNumberFormat="1" applyFill="1" applyBorder="1" applyAlignment="1">
      <alignment horizontal="center" vertical="center"/>
    </xf>
    <xf numFmtId="1" fontId="0" fillId="0" borderId="16" xfId="0" applyNumberFormat="1" applyFill="1" applyBorder="1" applyAlignment="1" applyProtection="1">
      <alignment horizontal="center" vertical="center" wrapText="1"/>
      <protection/>
    </xf>
    <xf numFmtId="1" fontId="0" fillId="3" borderId="15" xfId="0" applyNumberFormat="1" applyFill="1" applyBorder="1" applyAlignment="1">
      <alignment horizontal="center" vertical="center"/>
    </xf>
    <xf numFmtId="1" fontId="1" fillId="0" borderId="17"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0" fontId="18" fillId="18" borderId="15" xfId="0" applyFont="1" applyFill="1" applyBorder="1" applyAlignment="1">
      <alignment horizontal="center" vertical="center" wrapText="1"/>
    </xf>
    <xf numFmtId="0" fontId="0" fillId="5" borderId="11" xfId="0" applyFill="1" applyBorder="1" applyAlignment="1" applyProtection="1">
      <alignment horizontal="center" vertical="center" wrapText="1"/>
      <protection/>
    </xf>
    <xf numFmtId="0" fontId="0" fillId="5" borderId="1" xfId="0" applyFill="1" applyBorder="1" applyAlignment="1" applyProtection="1">
      <alignment horizontal="center" vertical="center" wrapText="1"/>
      <protection/>
    </xf>
    <xf numFmtId="0" fontId="0" fillId="5" borderId="15" xfId="0" applyFill="1" applyBorder="1" applyAlignment="1" applyProtection="1">
      <alignment horizontal="center" vertical="center" wrapText="1"/>
      <protection/>
    </xf>
    <xf numFmtId="0" fontId="0" fillId="18" borderId="12" xfId="0" applyFill="1" applyBorder="1" applyAlignment="1">
      <alignment wrapText="1"/>
    </xf>
    <xf numFmtId="0" fontId="9" fillId="5" borderId="11" xfId="0" applyFont="1" applyFill="1" applyBorder="1" applyAlignment="1" applyProtection="1">
      <alignment horizontal="center" vertical="center" wrapText="1"/>
      <protection/>
    </xf>
    <xf numFmtId="0" fontId="12" fillId="3" borderId="2" xfId="0" applyFont="1" applyFill="1" applyBorder="1" applyAlignment="1">
      <alignment vertical="center" wrapText="1"/>
    </xf>
    <xf numFmtId="0" fontId="12" fillId="3" borderId="10" xfId="0" applyFont="1" applyFill="1" applyBorder="1" applyAlignment="1">
      <alignment vertical="center" wrapText="1"/>
    </xf>
    <xf numFmtId="0" fontId="12" fillId="3" borderId="15" xfId="0" applyFont="1" applyFill="1" applyBorder="1" applyAlignment="1">
      <alignment vertical="center" wrapText="1"/>
    </xf>
    <xf numFmtId="0" fontId="12" fillId="3" borderId="8" xfId="0" applyFont="1" applyFill="1" applyBorder="1" applyAlignment="1">
      <alignment vertical="center" wrapText="1"/>
    </xf>
    <xf numFmtId="0" fontId="13" fillId="3" borderId="2" xfId="0" applyFont="1" applyFill="1" applyBorder="1" applyAlignment="1">
      <alignment vertical="center" wrapText="1"/>
    </xf>
    <xf numFmtId="0" fontId="12" fillId="3" borderId="9" xfId="0" applyFont="1" applyFill="1" applyBorder="1" applyAlignment="1">
      <alignment vertical="center" wrapText="1"/>
    </xf>
    <xf numFmtId="0" fontId="27" fillId="4" borderId="8" xfId="0" applyFont="1" applyFill="1" applyBorder="1" applyAlignment="1" applyProtection="1">
      <alignment horizontal="center" vertical="center" wrapText="1"/>
      <protection locked="0"/>
    </xf>
    <xf numFmtId="1" fontId="12" fillId="0" borderId="16" xfId="0" applyNumberFormat="1" applyFont="1" applyFill="1" applyBorder="1" applyAlignment="1" applyProtection="1">
      <alignment horizontal="left" vertical="center"/>
      <protection/>
    </xf>
    <xf numFmtId="1" fontId="12" fillId="0" borderId="16" xfId="0" applyNumberFormat="1" applyFont="1" applyFill="1" applyBorder="1" applyAlignment="1" applyProtection="1">
      <alignment horizontal="center" vertical="center" wrapText="1"/>
      <protection/>
    </xf>
    <xf numFmtId="0" fontId="12" fillId="0" borderId="17" xfId="0" applyFont="1" applyFill="1" applyBorder="1" applyAlignment="1">
      <alignment/>
    </xf>
    <xf numFmtId="1" fontId="12" fillId="0" borderId="17" xfId="0" applyNumberFormat="1" applyFont="1" applyFill="1" applyBorder="1" applyAlignment="1" applyProtection="1">
      <alignment horizontal="center" vertical="center"/>
      <protection/>
    </xf>
    <xf numFmtId="1" fontId="12" fillId="0" borderId="16" xfId="0" applyNumberFormat="1" applyFont="1" applyFill="1" applyBorder="1" applyAlignment="1" applyProtection="1">
      <alignment horizontal="center" vertical="center" wrapText="1"/>
      <protection/>
    </xf>
    <xf numFmtId="0" fontId="0" fillId="10" borderId="2" xfId="0" applyFont="1" applyFill="1" applyBorder="1" applyAlignment="1">
      <alignment vertical="center" wrapText="1"/>
    </xf>
    <xf numFmtId="0" fontId="1" fillId="3" borderId="9" xfId="0" applyFont="1" applyFill="1" applyBorder="1" applyAlignment="1">
      <alignment vertical="center" wrapText="1"/>
    </xf>
    <xf numFmtId="0" fontId="1" fillId="3" borderId="2" xfId="0" applyFont="1" applyFill="1" applyBorder="1" applyAlignment="1">
      <alignment vertical="center" wrapText="1"/>
    </xf>
    <xf numFmtId="0" fontId="7" fillId="3" borderId="2" xfId="0" applyFont="1" applyFill="1" applyBorder="1" applyAlignment="1">
      <alignment vertical="center" wrapText="1"/>
    </xf>
    <xf numFmtId="0" fontId="1" fillId="10" borderId="2" xfId="0" applyFont="1" applyFill="1" applyBorder="1" applyAlignment="1">
      <alignment vertical="center" wrapText="1"/>
    </xf>
    <xf numFmtId="0" fontId="1" fillId="10" borderId="10" xfId="0" applyFont="1" applyFill="1" applyBorder="1" applyAlignment="1">
      <alignment vertical="center" wrapText="1"/>
    </xf>
    <xf numFmtId="0" fontId="1" fillId="10" borderId="9" xfId="0" applyFont="1" applyFill="1" applyBorder="1" applyAlignment="1">
      <alignment vertical="center" wrapText="1"/>
    </xf>
    <xf numFmtId="0" fontId="1" fillId="3" borderId="14" xfId="0" applyFont="1" applyFill="1" applyBorder="1" applyAlignment="1">
      <alignment vertical="center" wrapText="1"/>
    </xf>
    <xf numFmtId="0" fontId="1" fillId="3" borderId="10" xfId="0" applyFont="1" applyFill="1" applyBorder="1" applyAlignment="1">
      <alignment vertical="center" wrapText="1"/>
    </xf>
    <xf numFmtId="0" fontId="1" fillId="3" borderId="15" xfId="0" applyFont="1" applyFill="1" applyBorder="1" applyAlignment="1">
      <alignment vertical="center" wrapText="1"/>
    </xf>
    <xf numFmtId="0" fontId="1" fillId="3" borderId="8" xfId="0" applyFont="1" applyFill="1" applyBorder="1" applyAlignment="1">
      <alignment vertical="center" wrapText="1"/>
    </xf>
    <xf numFmtId="0" fontId="1" fillId="10" borderId="8" xfId="0" applyFont="1" applyFill="1" applyBorder="1" applyAlignment="1">
      <alignment vertical="center" wrapText="1"/>
    </xf>
    <xf numFmtId="0" fontId="9" fillId="18" borderId="4" xfId="0" applyFont="1" applyFill="1" applyBorder="1" applyAlignment="1">
      <alignment horizontal="center" vertical="center"/>
    </xf>
    <xf numFmtId="0" fontId="9" fillId="18" borderId="0" xfId="0" applyFont="1" applyFill="1" applyBorder="1" applyAlignment="1">
      <alignment horizontal="center" vertical="center"/>
    </xf>
    <xf numFmtId="0" fontId="9" fillId="18" borderId="20" xfId="0" applyFont="1" applyFill="1" applyBorder="1" applyAlignment="1">
      <alignment horizontal="center" vertical="center"/>
    </xf>
    <xf numFmtId="0" fontId="14" fillId="18" borderId="1" xfId="0" applyFont="1" applyFill="1" applyBorder="1" applyAlignment="1">
      <alignment horizontal="center" vertical="center"/>
    </xf>
    <xf numFmtId="0" fontId="9" fillId="18" borderId="12" xfId="0" applyFont="1" applyFill="1" applyBorder="1" applyAlignment="1">
      <alignment horizontal="center" vertical="center"/>
    </xf>
    <xf numFmtId="0" fontId="14" fillId="18" borderId="15" xfId="0" applyFont="1" applyFill="1" applyBorder="1" applyAlignment="1">
      <alignment horizontal="center" vertical="center"/>
    </xf>
    <xf numFmtId="0" fontId="9" fillId="18" borderId="8" xfId="0" applyFont="1" applyFill="1" applyBorder="1" applyAlignment="1">
      <alignment horizontal="center" vertical="center"/>
    </xf>
    <xf numFmtId="0" fontId="12" fillId="18" borderId="1" xfId="0" applyFont="1" applyFill="1" applyBorder="1" applyAlignment="1">
      <alignment horizontal="center" vertical="center"/>
    </xf>
    <xf numFmtId="0" fontId="9" fillId="18" borderId="15" xfId="0" applyFont="1" applyFill="1" applyBorder="1" applyAlignment="1">
      <alignment horizontal="center" vertical="center"/>
    </xf>
    <xf numFmtId="0" fontId="9" fillId="18" borderId="14" xfId="0" applyFont="1" applyFill="1" applyBorder="1" applyAlignment="1">
      <alignment horizontal="center" vertical="center"/>
    </xf>
    <xf numFmtId="0" fontId="28" fillId="3" borderId="2" xfId="0" applyFont="1" applyFill="1" applyBorder="1" applyAlignment="1">
      <alignment vertical="center" wrapText="1"/>
    </xf>
    <xf numFmtId="0" fontId="9" fillId="6" borderId="4" xfId="0" applyFont="1" applyFill="1" applyBorder="1" applyAlignment="1">
      <alignment horizontal="right"/>
    </xf>
    <xf numFmtId="0" fontId="9" fillId="3" borderId="14" xfId="0" applyFont="1" applyFill="1" applyBorder="1" applyAlignment="1">
      <alignment vertical="center" wrapText="1"/>
    </xf>
    <xf numFmtId="0" fontId="9" fillId="0" borderId="8" xfId="0" applyFont="1" applyFill="1" applyBorder="1" applyAlignment="1">
      <alignment horizontal="center" vertical="center"/>
    </xf>
    <xf numFmtId="0" fontId="9"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18" borderId="2" xfId="0" applyFont="1" applyFill="1" applyBorder="1" applyAlignment="1">
      <alignment horizontal="center" vertical="center"/>
    </xf>
    <xf numFmtId="0" fontId="9" fillId="18" borderId="9" xfId="0" applyFont="1" applyFill="1" applyBorder="1" applyAlignment="1">
      <alignment horizontal="center" vertical="center"/>
    </xf>
    <xf numFmtId="0" fontId="9" fillId="9" borderId="5" xfId="0" applyFont="1" applyFill="1" applyBorder="1" applyAlignment="1" applyProtection="1">
      <alignment horizontal="left" vertical="center"/>
      <protection locked="0"/>
    </xf>
    <xf numFmtId="49" fontId="9" fillId="9" borderId="5" xfId="0" applyNumberFormat="1" applyFont="1" applyFill="1" applyBorder="1" applyAlignment="1" applyProtection="1">
      <alignment horizontal="left" vertical="center"/>
      <protection locked="0"/>
    </xf>
    <xf numFmtId="0" fontId="9" fillId="18" borderId="5" xfId="0" applyFont="1" applyFill="1" applyBorder="1" applyAlignment="1">
      <alignment horizontal="center" vertical="center"/>
    </xf>
    <xf numFmtId="0" fontId="9" fillId="18" borderId="21" xfId="0" applyFont="1" applyFill="1" applyBorder="1" applyAlignment="1">
      <alignment horizontal="center" vertical="center"/>
    </xf>
    <xf numFmtId="0" fontId="14" fillId="18" borderId="10" xfId="0" applyFont="1" applyFill="1" applyBorder="1" applyAlignment="1">
      <alignment horizontal="center" vertical="center"/>
    </xf>
    <xf numFmtId="0" fontId="12" fillId="18" borderId="2" xfId="0" applyFont="1" applyFill="1" applyBorder="1" applyAlignment="1">
      <alignment horizontal="center" vertical="center" wrapText="1"/>
    </xf>
    <xf numFmtId="0" fontId="12" fillId="18" borderId="2"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9" fillId="11" borderId="0" xfId="0" applyFont="1" applyFill="1" applyAlignment="1">
      <alignment/>
    </xf>
    <xf numFmtId="0" fontId="0" fillId="11" borderId="0" xfId="0" applyFill="1" applyBorder="1" applyAlignment="1">
      <alignment/>
    </xf>
    <xf numFmtId="0" fontId="9" fillId="18" borderId="22" xfId="0" applyFont="1" applyFill="1" applyBorder="1" applyAlignment="1">
      <alignment/>
    </xf>
    <xf numFmtId="0" fontId="0" fillId="18" borderId="20" xfId="0" applyFill="1" applyBorder="1" applyAlignment="1">
      <alignment/>
    </xf>
    <xf numFmtId="0" fontId="0" fillId="18" borderId="14" xfId="0" applyFill="1" applyBorder="1" applyAlignment="1">
      <alignment/>
    </xf>
    <xf numFmtId="0" fontId="0" fillId="18" borderId="3" xfId="0" applyFill="1" applyBorder="1" applyAlignment="1">
      <alignment horizontal="left"/>
    </xf>
    <xf numFmtId="0" fontId="31" fillId="18" borderId="12" xfId="0" applyFont="1" applyFill="1" applyBorder="1" applyAlignment="1">
      <alignment/>
    </xf>
    <xf numFmtId="0" fontId="0" fillId="18" borderId="12" xfId="0" applyFill="1" applyBorder="1" applyAlignment="1">
      <alignment/>
    </xf>
    <xf numFmtId="0" fontId="0" fillId="18" borderId="11" xfId="0" applyFill="1" applyBorder="1" applyAlignment="1">
      <alignment horizontal="left"/>
    </xf>
    <xf numFmtId="0" fontId="0" fillId="18" borderId="1" xfId="0" applyFill="1" applyBorder="1" applyAlignment="1">
      <alignment horizontal="right"/>
    </xf>
    <xf numFmtId="0" fontId="31" fillId="18" borderId="15" xfId="0" applyFont="1" applyFill="1" applyBorder="1" applyAlignment="1">
      <alignment/>
    </xf>
    <xf numFmtId="0" fontId="0" fillId="18" borderId="11" xfId="0" applyFill="1" applyBorder="1" applyAlignment="1">
      <alignment/>
    </xf>
    <xf numFmtId="0" fontId="0" fillId="18" borderId="1" xfId="0" applyFill="1" applyBorder="1" applyAlignment="1">
      <alignment/>
    </xf>
    <xf numFmtId="0" fontId="0" fillId="0" borderId="15" xfId="0" applyBorder="1" applyAlignment="1">
      <alignment/>
    </xf>
    <xf numFmtId="0" fontId="0" fillId="11" borderId="0" xfId="0" applyFill="1" applyAlignment="1">
      <alignment horizontal="left"/>
    </xf>
    <xf numFmtId="1" fontId="14" fillId="10" borderId="23" xfId="0" applyNumberFormat="1" applyFont="1" applyFill="1" applyBorder="1" applyAlignment="1">
      <alignment horizontal="center"/>
    </xf>
    <xf numFmtId="0" fontId="0" fillId="9" borderId="2" xfId="0" applyFill="1" applyBorder="1" applyAlignment="1" applyProtection="1">
      <alignment/>
      <protection locked="0"/>
    </xf>
    <xf numFmtId="168" fontId="1" fillId="6" borderId="2" xfId="0" applyNumberFormat="1" applyFont="1" applyFill="1" applyBorder="1" applyAlignment="1" applyProtection="1">
      <alignment horizontal="center" vertical="center" wrapText="1"/>
      <protection/>
    </xf>
    <xf numFmtId="168" fontId="1" fillId="6" borderId="5" xfId="0" applyNumberFormat="1" applyFont="1" applyFill="1" applyBorder="1" applyAlignment="1" applyProtection="1">
      <alignment horizontal="center" vertical="center" wrapText="1"/>
      <protection/>
    </xf>
    <xf numFmtId="168" fontId="1" fillId="10" borderId="2" xfId="0" applyNumberFormat="1" applyFont="1" applyFill="1" applyBorder="1" applyAlignment="1" applyProtection="1">
      <alignment horizontal="center" vertical="center" wrapText="1"/>
      <protection/>
    </xf>
    <xf numFmtId="168" fontId="1" fillId="3" borderId="19" xfId="0" applyNumberFormat="1" applyFont="1" applyFill="1" applyBorder="1" applyAlignment="1">
      <alignment horizontal="center" vertical="center" wrapText="1"/>
    </xf>
    <xf numFmtId="168" fontId="0" fillId="8" borderId="19" xfId="0" applyNumberFormat="1" applyFill="1" applyBorder="1" applyAlignment="1" applyProtection="1">
      <alignment horizontal="center" vertical="center"/>
      <protection/>
    </xf>
    <xf numFmtId="168" fontId="0" fillId="20" borderId="19" xfId="0" applyNumberFormat="1" applyFill="1" applyBorder="1" applyAlignment="1" applyProtection="1">
      <alignment horizontal="center" vertical="center"/>
      <protection/>
    </xf>
    <xf numFmtId="168" fontId="0" fillId="0" borderId="24" xfId="0" applyNumberFormat="1" applyFill="1" applyBorder="1" applyAlignment="1" applyProtection="1">
      <alignment horizontal="center" vertical="center" wrapText="1"/>
      <protection/>
    </xf>
    <xf numFmtId="168" fontId="0" fillId="0" borderId="9" xfId="0" applyNumberFormat="1" applyFill="1" applyBorder="1" applyAlignment="1" applyProtection="1">
      <alignment horizontal="center" vertical="center" wrapText="1"/>
      <protection/>
    </xf>
    <xf numFmtId="168" fontId="0" fillId="0" borderId="22" xfId="0" applyNumberFormat="1" applyFill="1" applyBorder="1" applyAlignment="1" applyProtection="1">
      <alignment horizontal="center" vertical="center" wrapText="1"/>
      <protection/>
    </xf>
    <xf numFmtId="168" fontId="1" fillId="0" borderId="24" xfId="0" applyNumberFormat="1" applyFont="1" applyFill="1" applyBorder="1" applyAlignment="1" applyProtection="1">
      <alignment horizontal="center" vertical="center" wrapText="1"/>
      <protection/>
    </xf>
    <xf numFmtId="168" fontId="1" fillId="0" borderId="9" xfId="0" applyNumberFormat="1" applyFont="1" applyFill="1" applyBorder="1" applyAlignment="1" applyProtection="1">
      <alignment horizontal="center" vertical="center" wrapText="1"/>
      <protection/>
    </xf>
    <xf numFmtId="168" fontId="1" fillId="0" borderId="25" xfId="0" applyNumberFormat="1" applyFont="1" applyFill="1" applyBorder="1" applyAlignment="1" applyProtection="1">
      <alignment horizontal="center" vertical="center" wrapText="1"/>
      <protection/>
    </xf>
    <xf numFmtId="168" fontId="19" fillId="19" borderId="0" xfId="0" applyNumberFormat="1" applyFont="1" applyFill="1" applyBorder="1" applyAlignment="1" applyProtection="1">
      <alignment horizontal="right" vertical="center"/>
      <protection/>
    </xf>
    <xf numFmtId="168" fontId="12" fillId="0" borderId="16" xfId="0" applyNumberFormat="1" applyFont="1" applyFill="1" applyBorder="1" applyAlignment="1" applyProtection="1">
      <alignment horizontal="center" vertical="center" wrapText="1"/>
      <protection/>
    </xf>
    <xf numFmtId="168" fontId="12" fillId="0" borderId="16" xfId="0" applyNumberFormat="1" applyFont="1" applyFill="1" applyBorder="1" applyAlignment="1" applyProtection="1">
      <alignment horizontal="center" vertical="center" wrapText="1"/>
      <protection/>
    </xf>
    <xf numFmtId="0" fontId="1" fillId="5" borderId="2"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center" wrapText="1"/>
      <protection/>
    </xf>
    <xf numFmtId="0" fontId="1" fillId="3" borderId="5" xfId="0" applyFont="1" applyFill="1" applyBorder="1" applyAlignment="1" applyProtection="1">
      <alignment horizontal="center" vertical="center" wrapText="1"/>
      <protection/>
    </xf>
    <xf numFmtId="168" fontId="0" fillId="3" borderId="2" xfId="0" applyNumberFormat="1" applyFont="1" applyFill="1" applyBorder="1" applyAlignment="1">
      <alignment horizontal="center" vertical="center" wrapText="1"/>
    </xf>
    <xf numFmtId="168" fontId="0" fillId="3" borderId="2" xfId="0" applyNumberFormat="1" applyFont="1" applyFill="1" applyBorder="1" applyAlignment="1">
      <alignment horizontal="center" vertical="center" wrapText="1"/>
    </xf>
    <xf numFmtId="168" fontId="0" fillId="8" borderId="2" xfId="0" applyNumberFormat="1" applyFill="1" applyBorder="1" applyAlignment="1" applyProtection="1">
      <alignment horizontal="center" vertical="center"/>
      <protection/>
    </xf>
    <xf numFmtId="168" fontId="0" fillId="8" borderId="2" xfId="0" applyNumberFormat="1" applyFont="1" applyFill="1" applyBorder="1" applyAlignment="1" applyProtection="1">
      <alignment horizontal="center" vertical="center"/>
      <protection/>
    </xf>
    <xf numFmtId="168" fontId="0" fillId="8" borderId="2" xfId="0" applyNumberFormat="1" applyFont="1" applyFill="1" applyBorder="1" applyAlignment="1">
      <alignment horizontal="center" vertical="center"/>
    </xf>
    <xf numFmtId="0" fontId="33" fillId="11" borderId="12" xfId="0" applyFont="1" applyFill="1" applyBorder="1" applyAlignment="1" applyProtection="1">
      <alignment/>
      <protection locked="0"/>
    </xf>
    <xf numFmtId="0" fontId="33" fillId="11" borderId="12" xfId="0" applyFont="1" applyFill="1" applyBorder="1" applyAlignment="1" applyProtection="1">
      <alignment horizontal="center" vertical="center"/>
      <protection locked="0"/>
    </xf>
    <xf numFmtId="0" fontId="33" fillId="11" borderId="12" xfId="0" applyFont="1" applyFill="1" applyBorder="1" applyAlignment="1" applyProtection="1">
      <alignment horizontal="center" vertical="center" wrapText="1"/>
      <protection locked="0"/>
    </xf>
    <xf numFmtId="0" fontId="33" fillId="11" borderId="0" xfId="0" applyFont="1" applyFill="1" applyBorder="1" applyAlignment="1" applyProtection="1">
      <alignment/>
      <protection locked="0"/>
    </xf>
    <xf numFmtId="0" fontId="1" fillId="0" borderId="9" xfId="0" applyFont="1" applyBorder="1" applyAlignment="1" applyProtection="1">
      <alignment/>
      <protection/>
    </xf>
    <xf numFmtId="0" fontId="1" fillId="7" borderId="9" xfId="0" applyFont="1" applyFill="1" applyBorder="1" applyAlignment="1" applyProtection="1">
      <alignment horizontal="center" vertical="center" wrapText="1"/>
      <protection/>
    </xf>
    <xf numFmtId="1" fontId="1" fillId="15" borderId="9" xfId="0" applyNumberFormat="1" applyFont="1" applyFill="1" applyBorder="1" applyAlignment="1" applyProtection="1">
      <alignment horizontal="center" vertical="center"/>
      <protection/>
    </xf>
    <xf numFmtId="1" fontId="1" fillId="8" borderId="9" xfId="0" applyNumberFormat="1" applyFont="1" applyFill="1" applyBorder="1" applyAlignment="1" applyProtection="1">
      <alignment horizontal="center" vertical="center"/>
      <protection/>
    </xf>
    <xf numFmtId="1" fontId="1" fillId="3" borderId="9" xfId="0" applyNumberFormat="1" applyFont="1" applyFill="1" applyBorder="1" applyAlignment="1" applyProtection="1">
      <alignment horizontal="center" vertical="center"/>
      <protection/>
    </xf>
    <xf numFmtId="0" fontId="1" fillId="16" borderId="9" xfId="0" applyFont="1" applyFill="1" applyBorder="1" applyAlignment="1" applyProtection="1">
      <alignment horizontal="center" vertical="center"/>
      <protection/>
    </xf>
    <xf numFmtId="1" fontId="1" fillId="17" borderId="9" xfId="0" applyNumberFormat="1" applyFont="1" applyFill="1" applyBorder="1" applyAlignment="1" applyProtection="1">
      <alignment horizontal="center" vertical="center"/>
      <protection/>
    </xf>
    <xf numFmtId="1" fontId="1" fillId="12" borderId="9" xfId="0" applyNumberFormat="1" applyFont="1" applyFill="1" applyBorder="1" applyAlignment="1" applyProtection="1">
      <alignment horizontal="center" vertical="center"/>
      <protection/>
    </xf>
    <xf numFmtId="1" fontId="1" fillId="12" borderId="3" xfId="0" applyNumberFormat="1" applyFont="1" applyFill="1" applyBorder="1" applyAlignment="1" applyProtection="1">
      <alignment horizontal="center" vertical="center"/>
      <protection locked="0"/>
    </xf>
    <xf numFmtId="0" fontId="33" fillId="11" borderId="0" xfId="0" applyFont="1" applyFill="1" applyBorder="1" applyAlignment="1" applyProtection="1">
      <alignment horizontal="center" vertical="center"/>
      <protection locked="0"/>
    </xf>
    <xf numFmtId="0" fontId="1" fillId="11" borderId="0" xfId="0" applyFont="1" applyFill="1" applyBorder="1" applyAlignment="1" applyProtection="1">
      <alignment/>
      <protection locked="0"/>
    </xf>
    <xf numFmtId="0" fontId="0" fillId="18" borderId="0" xfId="0" applyFill="1" applyBorder="1" applyAlignment="1">
      <alignment wrapText="1"/>
    </xf>
    <xf numFmtId="0" fontId="0" fillId="18" borderId="0" xfId="0" applyFont="1" applyFill="1" applyBorder="1" applyAlignment="1">
      <alignment horizontal="center" wrapText="1"/>
    </xf>
    <xf numFmtId="0" fontId="0" fillId="18" borderId="0" xfId="0" applyFill="1" applyBorder="1" applyAlignment="1">
      <alignment horizontal="center" wrapText="1"/>
    </xf>
    <xf numFmtId="0" fontId="0" fillId="18" borderId="0" xfId="0" applyFill="1" applyBorder="1" applyAlignment="1">
      <alignment vertical="center" wrapText="1"/>
    </xf>
    <xf numFmtId="0" fontId="0" fillId="0" borderId="9" xfId="0" applyBorder="1" applyAlignment="1">
      <alignment horizontal="center" vertical="center"/>
    </xf>
    <xf numFmtId="1" fontId="0" fillId="3" borderId="9" xfId="0" applyNumberFormat="1" applyFill="1" applyBorder="1" applyAlignment="1">
      <alignment horizontal="center" vertical="center"/>
    </xf>
    <xf numFmtId="1" fontId="0" fillId="3" borderId="26" xfId="0" applyNumberFormat="1" applyFill="1" applyBorder="1" applyAlignment="1">
      <alignment horizontal="center" vertical="center"/>
    </xf>
    <xf numFmtId="1" fontId="0" fillId="0" borderId="14" xfId="0" applyNumberFormat="1" applyFill="1" applyBorder="1" applyAlignment="1">
      <alignment horizontal="center" vertical="center"/>
    </xf>
    <xf numFmtId="1" fontId="0" fillId="0" borderId="9" xfId="0" applyNumberFormat="1" applyFill="1" applyBorder="1" applyAlignment="1">
      <alignment horizontal="center" vertical="center"/>
    </xf>
    <xf numFmtId="0" fontId="9" fillId="18" borderId="27" xfId="0" applyFont="1" applyFill="1" applyBorder="1" applyAlignment="1">
      <alignment horizontal="center" vertical="center"/>
    </xf>
    <xf numFmtId="0" fontId="9" fillId="18" borderId="28" xfId="0" applyFont="1" applyFill="1" applyBorder="1" applyAlignment="1">
      <alignment horizontal="center" vertical="center"/>
    </xf>
    <xf numFmtId="0" fontId="0" fillId="18" borderId="29" xfId="0" applyFill="1" applyBorder="1" applyAlignment="1">
      <alignment horizontal="center" wrapText="1"/>
    </xf>
    <xf numFmtId="0" fontId="9" fillId="18" borderId="30" xfId="0" applyFont="1" applyFill="1" applyBorder="1" applyAlignment="1">
      <alignment horizontal="center" vertical="center"/>
    </xf>
    <xf numFmtId="0" fontId="0" fillId="18" borderId="31" xfId="0" applyFill="1" applyBorder="1" applyAlignment="1">
      <alignment wrapText="1"/>
    </xf>
    <xf numFmtId="0" fontId="0" fillId="18" borderId="31" xfId="0" applyFont="1" applyFill="1" applyBorder="1" applyAlignment="1">
      <alignment horizontal="center" wrapText="1"/>
    </xf>
    <xf numFmtId="0" fontId="0" fillId="18" borderId="31" xfId="0" applyFill="1" applyBorder="1" applyAlignment="1">
      <alignment horizontal="center" wrapText="1"/>
    </xf>
    <xf numFmtId="0" fontId="0" fillId="18" borderId="32" xfId="0" applyFill="1" applyBorder="1" applyAlignment="1">
      <alignment horizontal="center" wrapText="1"/>
    </xf>
    <xf numFmtId="0" fontId="12" fillId="10" borderId="22" xfId="0" applyFont="1" applyFill="1" applyBorder="1" applyAlignment="1">
      <alignment horizontal="left" vertical="center" wrapText="1"/>
    </xf>
    <xf numFmtId="0" fontId="9" fillId="18" borderId="14" xfId="0" applyFont="1" applyFill="1" applyBorder="1" applyAlignment="1">
      <alignment horizontal="center" vertical="center"/>
    </xf>
    <xf numFmtId="0" fontId="9" fillId="18" borderId="15" xfId="0" applyFont="1" applyFill="1" applyBorder="1" applyAlignment="1">
      <alignment horizontal="center" vertical="center"/>
    </xf>
    <xf numFmtId="0" fontId="14" fillId="18" borderId="3" xfId="0" applyFont="1" applyFill="1" applyBorder="1" applyAlignment="1">
      <alignment horizontal="center" vertical="center"/>
    </xf>
    <xf numFmtId="0" fontId="0" fillId="18" borderId="11" xfId="0" applyFill="1" applyBorder="1" applyAlignment="1">
      <alignment horizontal="center"/>
    </xf>
    <xf numFmtId="0" fontId="18" fillId="0" borderId="0" xfId="0" applyFont="1" applyBorder="1" applyAlignment="1" applyProtection="1">
      <alignment horizontal="center" vertical="center" wrapText="1"/>
      <protection/>
    </xf>
    <xf numFmtId="0" fontId="0" fillId="0" borderId="14" xfId="0" applyBorder="1" applyAlignment="1" applyProtection="1">
      <alignment/>
      <protection/>
    </xf>
    <xf numFmtId="0" fontId="0" fillId="0" borderId="1" xfId="0" applyBorder="1" applyAlignment="1" applyProtection="1">
      <alignment/>
      <protection/>
    </xf>
    <xf numFmtId="0" fontId="0" fillId="0" borderId="15" xfId="0" applyBorder="1" applyAlignment="1" applyProtection="1">
      <alignment/>
      <protection/>
    </xf>
    <xf numFmtId="0" fontId="12" fillId="3" borderId="5" xfId="0" applyFont="1" applyFill="1" applyBorder="1" applyAlignment="1">
      <alignment vertical="center" wrapText="1"/>
    </xf>
    <xf numFmtId="0" fontId="0" fillId="18" borderId="33" xfId="0" applyFill="1" applyBorder="1" applyAlignment="1">
      <alignment vertical="center" wrapText="1"/>
    </xf>
    <xf numFmtId="0" fontId="0" fillId="18" borderId="34" xfId="0" applyFill="1" applyBorder="1" applyAlignment="1">
      <alignment vertical="center" wrapText="1"/>
    </xf>
    <xf numFmtId="0" fontId="0" fillId="18" borderId="0" xfId="0" applyFill="1" applyBorder="1" applyAlignment="1">
      <alignment wrapText="1"/>
    </xf>
    <xf numFmtId="0" fontId="0" fillId="18" borderId="29" xfId="0" applyFill="1" applyBorder="1" applyAlignment="1">
      <alignment wrapText="1"/>
    </xf>
    <xf numFmtId="0" fontId="9" fillId="5" borderId="10"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9" fillId="13" borderId="1" xfId="0" applyFont="1" applyFill="1" applyBorder="1" applyAlignment="1" applyProtection="1">
      <alignment horizontal="center" vertical="center" wrapText="1"/>
      <protection/>
    </xf>
    <xf numFmtId="0" fontId="9" fillId="13" borderId="15" xfId="0" applyFont="1" applyFill="1" applyBorder="1" applyAlignment="1" applyProtection="1">
      <alignment horizontal="center" vertical="center" wrapText="1"/>
      <protection/>
    </xf>
    <xf numFmtId="0" fontId="1" fillId="3" borderId="17" xfId="0" applyFont="1" applyFill="1" applyBorder="1" applyAlignment="1">
      <alignment horizontal="center" vertical="center" wrapText="1"/>
    </xf>
    <xf numFmtId="0" fontId="1" fillId="3" borderId="16" xfId="0" applyFont="1" applyFill="1" applyBorder="1" applyAlignment="1">
      <alignment horizontal="center" vertical="center" wrapText="1"/>
    </xf>
    <xf numFmtId="1" fontId="0" fillId="8" borderId="17" xfId="0" applyNumberFormat="1" applyFill="1" applyBorder="1" applyAlignment="1" applyProtection="1">
      <alignment horizontal="center" vertical="center" wrapText="1"/>
      <protection/>
    </xf>
    <xf numFmtId="1" fontId="0" fillId="8" borderId="16" xfId="0" applyNumberFormat="1" applyFill="1" applyBorder="1" applyAlignment="1" applyProtection="1">
      <alignment horizontal="center" vertical="center" wrapText="1"/>
      <protection/>
    </xf>
    <xf numFmtId="0" fontId="1" fillId="10" borderId="22" xfId="0" applyFont="1" applyFill="1" applyBorder="1" applyAlignment="1">
      <alignment horizontal="left" vertical="center" wrapText="1"/>
    </xf>
    <xf numFmtId="0" fontId="1" fillId="10" borderId="11" xfId="0" applyFont="1" applyFill="1" applyBorder="1" applyAlignment="1">
      <alignment horizontal="left" vertical="center" wrapText="1"/>
    </xf>
    <xf numFmtId="0" fontId="1" fillId="3" borderId="5" xfId="0" applyFont="1" applyFill="1" applyBorder="1" applyAlignment="1">
      <alignment vertical="center" wrapText="1"/>
    </xf>
    <xf numFmtId="0" fontId="19" fillId="19" borderId="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12" fillId="10" borderId="11" xfId="0" applyFont="1" applyFill="1" applyBorder="1" applyAlignment="1">
      <alignment horizontal="left" vertical="center" wrapText="1"/>
    </xf>
    <xf numFmtId="0" fontId="0" fillId="0" borderId="2"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19" fillId="19" borderId="35" xfId="0" applyFont="1" applyFill="1" applyBorder="1" applyAlignment="1" applyProtection="1">
      <alignment horizontal="center" vertical="center" wrapText="1"/>
      <protection/>
    </xf>
    <xf numFmtId="0" fontId="19" fillId="19" borderId="36" xfId="0" applyFont="1" applyFill="1" applyBorder="1" applyAlignment="1" applyProtection="1">
      <alignment horizontal="center" vertical="center" wrapText="1"/>
      <protection/>
    </xf>
    <xf numFmtId="0" fontId="19" fillId="19" borderId="37" xfId="0" applyFont="1" applyFill="1" applyBorder="1" applyAlignment="1" applyProtection="1">
      <alignment horizontal="center" vertical="center" wrapText="1"/>
      <protection/>
    </xf>
    <xf numFmtId="0" fontId="19" fillId="19" borderId="38" xfId="0" applyFont="1" applyFill="1" applyBorder="1" applyAlignment="1" applyProtection="1">
      <alignment horizontal="center" vertical="center" wrapText="1"/>
      <protection/>
    </xf>
    <xf numFmtId="0" fontId="19" fillId="19" borderId="39" xfId="0" applyFont="1" applyFill="1" applyBorder="1" applyAlignment="1" applyProtection="1">
      <alignment horizontal="center" vertical="center" wrapText="1"/>
      <protection/>
    </xf>
    <xf numFmtId="0" fontId="12" fillId="0" borderId="12" xfId="0" applyFont="1" applyBorder="1" applyAlignment="1" applyProtection="1">
      <alignment horizontal="center" textRotation="90"/>
      <protection/>
    </xf>
    <xf numFmtId="0" fontId="12" fillId="0" borderId="15" xfId="0" applyFont="1" applyBorder="1" applyAlignment="1" applyProtection="1">
      <alignment horizontal="center" textRotation="90"/>
      <protection/>
    </xf>
    <xf numFmtId="0" fontId="0" fillId="5" borderId="5" xfId="0" applyFill="1" applyBorder="1" applyAlignment="1" applyProtection="1">
      <alignment horizontal="center" vertical="center" wrapText="1"/>
      <protection/>
    </xf>
    <xf numFmtId="0" fontId="0" fillId="5" borderId="4" xfId="0"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0" fontId="9" fillId="9" borderId="12" xfId="0" applyFont="1" applyFill="1" applyBorder="1" applyAlignment="1" applyProtection="1">
      <alignment horizontal="center" textRotation="90" wrapText="1"/>
      <protection/>
    </xf>
    <xf numFmtId="0" fontId="9" fillId="9" borderId="21" xfId="0" applyFont="1" applyFill="1" applyBorder="1" applyAlignment="1" applyProtection="1">
      <alignment horizontal="center" textRotation="90" wrapText="1"/>
      <protection/>
    </xf>
    <xf numFmtId="0" fontId="9" fillId="9" borderId="10" xfId="0" applyFont="1" applyFill="1" applyBorder="1" applyAlignment="1" applyProtection="1">
      <alignment horizontal="center" textRotation="90" wrapText="1"/>
      <protection/>
    </xf>
    <xf numFmtId="0" fontId="1" fillId="5" borderId="5"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8" xfId="0" applyBorder="1" applyAlignment="1" applyProtection="1">
      <alignment horizontal="center" vertical="center"/>
      <protection/>
    </xf>
    <xf numFmtId="0" fontId="9" fillId="18" borderId="9" xfId="0" applyFont="1" applyFill="1" applyBorder="1" applyAlignment="1">
      <alignment horizontal="center" vertical="center"/>
    </xf>
    <xf numFmtId="0" fontId="9" fillId="18" borderId="10" xfId="0" applyFont="1" applyFill="1" applyBorder="1" applyAlignment="1">
      <alignment horizontal="center" vertical="center"/>
    </xf>
    <xf numFmtId="0" fontId="9" fillId="17" borderId="17" xfId="0" applyFont="1" applyFill="1" applyBorder="1" applyAlignment="1" applyProtection="1">
      <alignment horizontal="left" vertical="center"/>
      <protection locked="0"/>
    </xf>
    <xf numFmtId="0" fontId="9" fillId="17" borderId="19" xfId="0" applyFont="1" applyFill="1" applyBorder="1" applyAlignment="1" applyProtection="1">
      <alignment horizontal="left" vertical="center"/>
      <protection locked="0"/>
    </xf>
    <xf numFmtId="0" fontId="0" fillId="0" borderId="22" xfId="0" applyFill="1"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0" borderId="11" xfId="0" applyFill="1"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14" fillId="18" borderId="27" xfId="0" applyFont="1" applyFill="1" applyBorder="1" applyAlignment="1">
      <alignment horizontal="center"/>
    </xf>
    <xf numFmtId="0" fontId="14" fillId="18" borderId="33" xfId="0" applyFont="1" applyFill="1" applyBorder="1" applyAlignment="1">
      <alignment horizontal="center"/>
    </xf>
    <xf numFmtId="0" fontId="14" fillId="18" borderId="34" xfId="0" applyFont="1" applyFill="1" applyBorder="1" applyAlignment="1">
      <alignment horizontal="center"/>
    </xf>
    <xf numFmtId="0" fontId="0" fillId="18" borderId="30" xfId="0" applyFont="1" applyFill="1" applyBorder="1" applyAlignment="1">
      <alignment horizontal="center"/>
    </xf>
    <xf numFmtId="0" fontId="0" fillId="18" borderId="31" xfId="0" applyFont="1" applyFill="1" applyBorder="1" applyAlignment="1">
      <alignment horizontal="center"/>
    </xf>
    <xf numFmtId="0" fontId="0" fillId="18" borderId="32" xfId="0" applyFont="1" applyFill="1" applyBorder="1" applyAlignment="1">
      <alignment horizontal="center"/>
    </xf>
    <xf numFmtId="0" fontId="14" fillId="0" borderId="5" xfId="0" applyFont="1" applyBorder="1" applyAlignment="1">
      <alignment horizontal="center"/>
    </xf>
    <xf numFmtId="0" fontId="14" fillId="0" borderId="4" xfId="0" applyFont="1" applyBorder="1" applyAlignment="1">
      <alignment horizontal="center"/>
    </xf>
    <xf numFmtId="0" fontId="0" fillId="18" borderId="5" xfId="0" applyFill="1" applyBorder="1" applyAlignment="1">
      <alignment horizontal="left" wrapText="1"/>
    </xf>
    <xf numFmtId="0" fontId="0" fillId="18" borderId="4" xfId="0" applyFill="1" applyBorder="1" applyAlignment="1">
      <alignment horizontal="left" wrapText="1"/>
    </xf>
    <xf numFmtId="0" fontId="0" fillId="18" borderId="8"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5</xdr:row>
      <xdr:rowOff>38100</xdr:rowOff>
    </xdr:from>
    <xdr:to>
      <xdr:col>36</xdr:col>
      <xdr:colOff>219075</xdr:colOff>
      <xdr:row>20</xdr:row>
      <xdr:rowOff>381000</xdr:rowOff>
    </xdr:to>
    <xdr:sp>
      <xdr:nvSpPr>
        <xdr:cNvPr id="1" name="TextBox 188"/>
        <xdr:cNvSpPr txBox="1">
          <a:spLocks noChangeArrowheads="1"/>
        </xdr:cNvSpPr>
      </xdr:nvSpPr>
      <xdr:spPr>
        <a:xfrm>
          <a:off x="10039350" y="952500"/>
          <a:ext cx="1704975" cy="9401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Question 3b Crop Ex.</a:t>
          </a:r>
          <a:r>
            <a:rPr lang="en-US" cap="none" sz="1000" b="0" i="0" u="none" baseline="0">
              <a:latin typeface="Arial"/>
              <a:ea typeface="Arial"/>
              <a:cs typeface="Arial"/>
            </a:rPr>
            <a:t>
Artichokes
Asparagus
Beans dry edible
Bedding/garden plants
Beets
Broccoli
Brussels sprouts
Bulbs/corms/rhizomes/tubers-dry 
Cabbage
Carrots
Cauliflower
Celery
Chinese peas sugar snow
Cilantro 
Collards
Cucumbers
Daikon
Dill for oil
Eggplant
Endive
Escarole
Fava beans
Flower seeds
Flowers cut and cut florist greens
Foliage plants
Garlic
Ginger root
Ginseng
Green peas
Greens
Horseradish
Kale
Lettuce
Lima beans
Melons
Mustard greens
Nursery crops
Okra
Onions
Parsley
Peppers
Pimientos
Potted flowering plants
Pumpkins
Radishes
Rapini
Rutabagas
Shallots
Snap beans
Spinach
Squash
Strawberries
Tomatoes
Turnips
Vegetables
Watercress, or similar crops</a:t>
          </a:r>
        </a:p>
      </xdr:txBody>
    </xdr:sp>
    <xdr:clientData/>
  </xdr:twoCellAnchor>
  <xdr:twoCellAnchor>
    <xdr:from>
      <xdr:col>36</xdr:col>
      <xdr:colOff>352425</xdr:colOff>
      <xdr:row>5</xdr:row>
      <xdr:rowOff>47625</xdr:rowOff>
    </xdr:from>
    <xdr:to>
      <xdr:col>39</xdr:col>
      <xdr:colOff>342900</xdr:colOff>
      <xdr:row>14</xdr:row>
      <xdr:rowOff>561975</xdr:rowOff>
    </xdr:to>
    <xdr:sp>
      <xdr:nvSpPr>
        <xdr:cNvPr id="2" name="TextBox 189"/>
        <xdr:cNvSpPr txBox="1">
          <a:spLocks noChangeArrowheads="1"/>
        </xdr:cNvSpPr>
      </xdr:nvSpPr>
      <xdr:spPr>
        <a:xfrm>
          <a:off x="11877675" y="962025"/>
          <a:ext cx="1533525" cy="4543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Question 3c Crop Ex.</a:t>
          </a:r>
          <a:r>
            <a:rPr lang="en-US" cap="none" sz="1000" b="0" i="0" u="none" baseline="0">
              <a:latin typeface="Arial"/>
              <a:ea typeface="Arial"/>
              <a:cs typeface="Arial"/>
            </a:rPr>
            <a:t>
Buckwheat
Canola
Castor beans
Chicory
Coffee
Corn dry fodder hogged or grazed
Corn silage
Cotton
Cowpeas
Flaxseed
Guar
Hops
Lentils
Mungbeans
Mustard seed
Peanuts
Pineapples
Potatoes
Safflower
Sage
Soybeans
Sugarbeets
Sunflower
Sweet potatoes
Tobacco
</a:t>
          </a:r>
        </a:p>
      </xdr:txBody>
    </xdr:sp>
    <xdr:clientData/>
  </xdr:twoCellAnchor>
  <xdr:twoCellAnchor>
    <xdr:from>
      <xdr:col>36</xdr:col>
      <xdr:colOff>361950</xdr:colOff>
      <xdr:row>14</xdr:row>
      <xdr:rowOff>647700</xdr:rowOff>
    </xdr:from>
    <xdr:to>
      <xdr:col>39</xdr:col>
      <xdr:colOff>323850</xdr:colOff>
      <xdr:row>20</xdr:row>
      <xdr:rowOff>361950</xdr:rowOff>
    </xdr:to>
    <xdr:sp>
      <xdr:nvSpPr>
        <xdr:cNvPr id="3" name="TextBox 190"/>
        <xdr:cNvSpPr txBox="1">
          <a:spLocks noChangeArrowheads="1"/>
        </xdr:cNvSpPr>
      </xdr:nvSpPr>
      <xdr:spPr>
        <a:xfrm>
          <a:off x="11887200" y="5591175"/>
          <a:ext cx="1504950" cy="4743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Question 3d Crop Ex.</a:t>
          </a:r>
          <a:r>
            <a:rPr lang="en-US" cap="none" sz="1000" b="0" i="0" u="none" baseline="0">
              <a:latin typeface="Arial"/>
              <a:ea typeface="Arial"/>
              <a:cs typeface="Arial"/>
            </a:rPr>
            <a:t>
Amaranth
Apricots
Berry Crops (Trees and Shrubs)
Chufas
Corn Grain/Popcorn
Crambe
Cranberries
Desert grass
Fruit Trees
Grapes
Guava
Herbs, perennial
Kenaf
Maple trees for syrup
Mint all for oil
Mushrooms
Nut Trees
Peppermint for oil
Pine tree
Rapeseed
Rice
Sesame
Small Grains
Sorghum all
Sugarcane
Teff
Temples</a:t>
          </a:r>
        </a:p>
      </xdr:txBody>
    </xdr:sp>
    <xdr:clientData/>
  </xdr:twoCellAnchor>
  <xdr:twoCellAnchor>
    <xdr:from>
      <xdr:col>31</xdr:col>
      <xdr:colOff>142875</xdr:colOff>
      <xdr:row>0</xdr:row>
      <xdr:rowOff>142875</xdr:rowOff>
    </xdr:from>
    <xdr:to>
      <xdr:col>40</xdr:col>
      <xdr:colOff>314325</xdr:colOff>
      <xdr:row>4</xdr:row>
      <xdr:rowOff>219075</xdr:rowOff>
    </xdr:to>
    <xdr:sp>
      <xdr:nvSpPr>
        <xdr:cNvPr id="4" name="TextBox 243"/>
        <xdr:cNvSpPr txBox="1">
          <a:spLocks noChangeArrowheads="1"/>
        </xdr:cNvSpPr>
      </xdr:nvSpPr>
      <xdr:spPr>
        <a:xfrm>
          <a:off x="10020300" y="142875"/>
          <a:ext cx="3876675" cy="723900"/>
        </a:xfrm>
        <a:prstGeom prst="rect">
          <a:avLst/>
        </a:prstGeom>
        <a:solidFill>
          <a:srgbClr val="FFFF00"/>
        </a:solidFill>
        <a:ln w="38100"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NOTE: If more than one rotation/management system is used on the offered acres a weighted score must be calculated.  Use the individual total scores and acres from each respective management system to calculate the weighted score for all the total offered acres.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85725</xdr:rowOff>
    </xdr:from>
    <xdr:to>
      <xdr:col>1</xdr:col>
      <xdr:colOff>1200150</xdr:colOff>
      <xdr:row>0</xdr:row>
      <xdr:rowOff>85725</xdr:rowOff>
    </xdr:to>
    <xdr:sp>
      <xdr:nvSpPr>
        <xdr:cNvPr id="1" name="Line 1"/>
        <xdr:cNvSpPr>
          <a:spLocks/>
        </xdr:cNvSpPr>
      </xdr:nvSpPr>
      <xdr:spPr>
        <a:xfrm>
          <a:off x="1466850" y="85725"/>
          <a:ext cx="3429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xdr:row>
      <xdr:rowOff>133350</xdr:rowOff>
    </xdr:from>
    <xdr:to>
      <xdr:col>1</xdr:col>
      <xdr:colOff>1114425</xdr:colOff>
      <xdr:row>20</xdr:row>
      <xdr:rowOff>123825</xdr:rowOff>
    </xdr:to>
    <xdr:sp>
      <xdr:nvSpPr>
        <xdr:cNvPr id="2" name="TextBox 9"/>
        <xdr:cNvSpPr txBox="1">
          <a:spLocks noChangeArrowheads="1"/>
        </xdr:cNvSpPr>
      </xdr:nvSpPr>
      <xdr:spPr>
        <a:xfrm>
          <a:off x="171450" y="952500"/>
          <a:ext cx="1552575" cy="2419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1. Highlight (select) </a:t>
          </a:r>
          <a:r>
            <a:rPr lang="en-US" cap="none" sz="1000" b="1" i="0" u="none" baseline="0">
              <a:solidFill>
                <a:srgbClr val="FF0000"/>
              </a:solidFill>
              <a:latin typeface="Arial"/>
              <a:ea typeface="Arial"/>
              <a:cs typeface="Arial"/>
            </a:rPr>
            <a:t>entire Column</a:t>
          </a:r>
          <a:r>
            <a:rPr lang="en-US" cap="none" sz="1000" b="0" i="0" u="none" baseline="0">
              <a:solidFill>
                <a:srgbClr val="FF0000"/>
              </a:solidFill>
              <a:latin typeface="Arial"/>
              <a:ea typeface="Arial"/>
              <a:cs typeface="Arial"/>
            </a:rPr>
            <a:t> you wish to re-populate data to entry sheet, select EDIT, then CUT.
</a:t>
          </a:r>
          <a:r>
            <a:rPr lang="en-US" cap="none" sz="1000" b="0" i="0" u="none" baseline="0">
              <a:latin typeface="Arial"/>
              <a:ea typeface="Arial"/>
              <a:cs typeface="Arial"/>
            </a:rPr>
            <a:t>
2. </a:t>
          </a:r>
          <a:r>
            <a:rPr lang="en-US" cap="none" sz="1000" b="0" i="0" u="none" baseline="0">
              <a:solidFill>
                <a:srgbClr val="0000FF"/>
              </a:solidFill>
              <a:latin typeface="Arial"/>
              <a:ea typeface="Arial"/>
              <a:cs typeface="Arial"/>
            </a:rPr>
            <a:t>Highlight </a:t>
          </a:r>
          <a:r>
            <a:rPr lang="en-US" cap="none" sz="1000" b="1" i="0" u="none" baseline="0">
              <a:solidFill>
                <a:srgbClr val="0000FF"/>
              </a:solidFill>
              <a:latin typeface="Arial"/>
              <a:ea typeface="Arial"/>
              <a:cs typeface="Arial"/>
            </a:rPr>
            <a:t>Entire Column "C"</a:t>
          </a:r>
          <a:r>
            <a:rPr lang="en-US" cap="none" sz="1000" b="0" i="0" u="none" baseline="0">
              <a:solidFill>
                <a:srgbClr val="0000FF"/>
              </a:solidFill>
              <a:latin typeface="Arial"/>
              <a:ea typeface="Arial"/>
              <a:cs typeface="Arial"/>
            </a:rPr>
            <a:t>, Select EDIT, then PASTE.
 </a:t>
          </a:r>
          <a:r>
            <a:rPr lang="en-US" cap="none" sz="1000" b="0" i="0" u="none" baseline="0">
              <a:latin typeface="Arial"/>
              <a:ea typeface="Arial"/>
              <a:cs typeface="Arial"/>
            </a:rPr>
            <a:t>
3. </a:t>
          </a:r>
          <a:r>
            <a:rPr lang="en-US" cap="none" sz="1000" b="0" i="0" u="none" baseline="0">
              <a:solidFill>
                <a:srgbClr val="993300"/>
              </a:solidFill>
              <a:latin typeface="Arial"/>
              <a:ea typeface="Arial"/>
              <a:cs typeface="Arial"/>
            </a:rPr>
            <a:t>Then Click Button "Re-Populate_Data".
This will re-enter all data for the selected client.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G5024"/>
  <sheetViews>
    <sheetView tabSelected="1" workbookViewId="0" topLeftCell="O1">
      <selection activeCell="R2" sqref="R2"/>
    </sheetView>
  </sheetViews>
  <sheetFormatPr defaultColWidth="9.140625" defaultRowHeight="12.75"/>
  <cols>
    <col min="1" max="1" width="4.28125" style="9" hidden="1" customWidth="1"/>
    <col min="2" max="6" width="4.28125" style="23" hidden="1" customWidth="1"/>
    <col min="7" max="7" width="4.28125" style="24" hidden="1" customWidth="1"/>
    <col min="8" max="13" width="4.28125" style="23" hidden="1" customWidth="1"/>
    <col min="14" max="14" width="4.57421875" style="23" hidden="1" customWidth="1"/>
    <col min="15" max="15" width="2.140625" style="311" customWidth="1"/>
    <col min="16" max="16" width="4.28125" style="244" customWidth="1"/>
    <col min="17" max="17" width="55.00390625" style="2" customWidth="1"/>
    <col min="18" max="18" width="6.8515625" style="4" customWidth="1"/>
    <col min="19" max="23" width="6.140625" style="3" customWidth="1"/>
    <col min="24" max="24" width="6.140625" style="8" customWidth="1"/>
    <col min="25" max="31" width="6.140625" style="3" customWidth="1"/>
    <col min="32" max="32" width="3.7109375" style="85" customWidth="1"/>
    <col min="33" max="33" width="4.00390625" style="86" customWidth="1"/>
    <col min="34" max="34" width="4.140625" style="86" customWidth="1"/>
    <col min="35" max="35" width="5.140625" style="87" customWidth="1"/>
    <col min="36" max="36" width="7.7109375" style="88" customWidth="1"/>
    <col min="37" max="55" width="7.7109375" style="84" customWidth="1"/>
    <col min="56" max="58" width="9.140625" style="84" customWidth="1"/>
  </cols>
  <sheetData>
    <row r="1" spans="1:36" s="84" customFormat="1" ht="12.75" customHeight="1">
      <c r="A1" s="89"/>
      <c r="B1" s="90"/>
      <c r="C1" s="90"/>
      <c r="D1" s="90"/>
      <c r="E1" s="90"/>
      <c r="F1" s="90"/>
      <c r="G1" s="91"/>
      <c r="H1" s="90"/>
      <c r="I1" s="90"/>
      <c r="J1" s="90"/>
      <c r="K1" s="90"/>
      <c r="L1" s="90"/>
      <c r="M1" s="90"/>
      <c r="N1" s="90"/>
      <c r="O1" s="314"/>
      <c r="P1" s="174"/>
      <c r="Q1" s="93"/>
      <c r="R1" s="92"/>
      <c r="S1" s="86"/>
      <c r="T1" s="86"/>
      <c r="U1" s="86"/>
      <c r="V1" s="86"/>
      <c r="W1" s="86"/>
      <c r="X1" s="86"/>
      <c r="Y1" s="86"/>
      <c r="Z1" s="86"/>
      <c r="AA1" s="86"/>
      <c r="AB1" s="86"/>
      <c r="AC1" s="86"/>
      <c r="AD1" s="86"/>
      <c r="AE1" s="86"/>
      <c r="AF1" s="86"/>
      <c r="AG1" s="86"/>
      <c r="AH1" s="86"/>
      <c r="AI1" s="87"/>
      <c r="AJ1" s="88"/>
    </row>
    <row r="2" spans="1:36" ht="12.75">
      <c r="A2" s="89"/>
      <c r="B2" s="90"/>
      <c r="C2" s="90"/>
      <c r="D2" s="90"/>
      <c r="E2" s="90"/>
      <c r="F2" s="90"/>
      <c r="G2" s="91"/>
      <c r="H2" s="90"/>
      <c r="I2" s="90"/>
      <c r="J2" s="90"/>
      <c r="K2" s="90"/>
      <c r="L2" s="90"/>
      <c r="M2" s="90"/>
      <c r="N2" s="90"/>
      <c r="P2" s="243"/>
      <c r="Q2" s="172" t="s">
        <v>26</v>
      </c>
      <c r="R2" s="263">
        <v>0</v>
      </c>
      <c r="S2" s="181"/>
      <c r="T2" s="181"/>
      <c r="U2" s="181"/>
      <c r="V2" s="181"/>
      <c r="W2" s="181"/>
      <c r="X2" s="181"/>
      <c r="Y2" s="181"/>
      <c r="Z2" s="181"/>
      <c r="AA2" s="181"/>
      <c r="AB2" s="181"/>
      <c r="AC2" s="181"/>
      <c r="AD2" s="181"/>
      <c r="AE2" s="182"/>
      <c r="AF2" s="84"/>
      <c r="AG2" s="84"/>
      <c r="AH2" s="84"/>
      <c r="AI2" s="84"/>
      <c r="AJ2" s="84"/>
    </row>
    <row r="3" spans="1:36" ht="12.75">
      <c r="A3" s="89"/>
      <c r="B3" s="90"/>
      <c r="C3" s="90"/>
      <c r="D3" s="90"/>
      <c r="E3" s="90"/>
      <c r="F3" s="90"/>
      <c r="G3" s="91"/>
      <c r="H3" s="90"/>
      <c r="I3" s="90"/>
      <c r="J3" s="90"/>
      <c r="K3" s="90"/>
      <c r="L3" s="90"/>
      <c r="M3" s="90"/>
      <c r="N3" s="90"/>
      <c r="Q3" s="173" t="s">
        <v>66</v>
      </c>
      <c r="R3" s="263">
        <v>0</v>
      </c>
      <c r="S3" s="181"/>
      <c r="T3" s="181"/>
      <c r="U3" s="181"/>
      <c r="V3" s="181"/>
      <c r="W3" s="181"/>
      <c r="X3" s="181"/>
      <c r="Y3" s="181"/>
      <c r="Z3" s="181"/>
      <c r="AA3" s="181"/>
      <c r="AB3" s="181"/>
      <c r="AC3" s="181"/>
      <c r="AD3" s="181"/>
      <c r="AE3" s="182"/>
      <c r="AF3" s="84"/>
      <c r="AG3" s="84"/>
      <c r="AH3" s="84"/>
      <c r="AI3" s="84"/>
      <c r="AJ3" s="84"/>
    </row>
    <row r="4" spans="1:36" ht="12.75">
      <c r="A4" s="89"/>
      <c r="B4" s="90"/>
      <c r="C4" s="90"/>
      <c r="D4" s="90"/>
      <c r="E4" s="90"/>
      <c r="F4" s="90"/>
      <c r="G4" s="91"/>
      <c r="H4" s="90"/>
      <c r="I4" s="90"/>
      <c r="J4" s="90"/>
      <c r="K4" s="90"/>
      <c r="L4" s="90"/>
      <c r="M4" s="90"/>
      <c r="N4" s="90"/>
      <c r="P4" s="245"/>
      <c r="Q4" s="173" t="s">
        <v>57</v>
      </c>
      <c r="R4" s="264" t="s">
        <v>87</v>
      </c>
      <c r="S4" s="181"/>
      <c r="T4" s="181"/>
      <c r="U4" s="181"/>
      <c r="V4" s="181"/>
      <c r="W4" s="181"/>
      <c r="X4" s="181"/>
      <c r="Y4" s="181"/>
      <c r="Z4" s="181"/>
      <c r="AA4" s="181"/>
      <c r="AB4" s="181"/>
      <c r="AC4" s="181"/>
      <c r="AD4" s="181"/>
      <c r="AE4" s="182"/>
      <c r="AF4" s="84"/>
      <c r="AG4" s="84"/>
      <c r="AH4" s="84"/>
      <c r="AI4" s="84"/>
      <c r="AJ4" s="84"/>
    </row>
    <row r="5" spans="1:36" ht="21" customHeight="1">
      <c r="A5" s="378" t="s">
        <v>15</v>
      </c>
      <c r="B5" s="380" t="s">
        <v>16</v>
      </c>
      <c r="C5" s="381"/>
      <c r="D5" s="381"/>
      <c r="E5" s="381"/>
      <c r="F5" s="382"/>
      <c r="G5" s="386" t="s">
        <v>28</v>
      </c>
      <c r="H5" s="387"/>
      <c r="I5" s="387"/>
      <c r="J5" s="387"/>
      <c r="K5" s="387"/>
      <c r="L5" s="387"/>
      <c r="M5" s="387"/>
      <c r="N5" s="388"/>
      <c r="P5" s="245"/>
      <c r="Q5" s="175"/>
      <c r="R5" s="95"/>
      <c r="S5" s="357" t="s">
        <v>8</v>
      </c>
      <c r="T5" s="357"/>
      <c r="U5" s="357"/>
      <c r="V5" s="357"/>
      <c r="W5" s="357"/>
      <c r="X5" s="358" t="s">
        <v>25</v>
      </c>
      <c r="Y5" s="359"/>
      <c r="Z5" s="359"/>
      <c r="AA5" s="359"/>
      <c r="AB5" s="359"/>
      <c r="AC5" s="359"/>
      <c r="AD5" s="359"/>
      <c r="AE5" s="360"/>
      <c r="AF5" s="84"/>
      <c r="AG5" s="84"/>
      <c r="AH5" s="84"/>
      <c r="AI5" s="84"/>
      <c r="AJ5" s="84"/>
    </row>
    <row r="6" spans="1:36" ht="21" customHeight="1">
      <c r="A6" s="378"/>
      <c r="B6" s="214"/>
      <c r="C6" s="215"/>
      <c r="D6" s="215"/>
      <c r="E6" s="215"/>
      <c r="F6" s="216"/>
      <c r="G6" s="184"/>
      <c r="H6" s="185"/>
      <c r="I6" s="185"/>
      <c r="J6" s="185"/>
      <c r="K6" s="185"/>
      <c r="L6" s="185"/>
      <c r="M6" s="185"/>
      <c r="N6" s="185"/>
      <c r="Q6" s="217"/>
      <c r="R6" s="95"/>
      <c r="S6" s="186"/>
      <c r="T6" s="186"/>
      <c r="U6" s="186"/>
      <c r="V6" s="186"/>
      <c r="W6" s="218"/>
      <c r="X6" s="187"/>
      <c r="Y6" s="188"/>
      <c r="Z6" s="188"/>
      <c r="AA6" s="188"/>
      <c r="AB6" s="188"/>
      <c r="AC6" s="188"/>
      <c r="AD6" s="188"/>
      <c r="AE6" s="189"/>
      <c r="AF6" s="84"/>
      <c r="AG6" s="84"/>
      <c r="AH6" s="84"/>
      <c r="AI6" s="84"/>
      <c r="AJ6" s="84"/>
    </row>
    <row r="7" spans="1:215" s="1" customFormat="1" ht="53.25" customHeight="1">
      <c r="A7" s="379"/>
      <c r="B7" s="103" t="s">
        <v>11</v>
      </c>
      <c r="C7" s="103" t="s">
        <v>9</v>
      </c>
      <c r="D7" s="103" t="s">
        <v>7</v>
      </c>
      <c r="E7" s="103" t="s">
        <v>6</v>
      </c>
      <c r="F7" s="103" t="s">
        <v>10</v>
      </c>
      <c r="G7" s="104" t="s">
        <v>17</v>
      </c>
      <c r="H7" s="105" t="s">
        <v>18</v>
      </c>
      <c r="I7" s="106" t="s">
        <v>19</v>
      </c>
      <c r="J7" s="107" t="s">
        <v>20</v>
      </c>
      <c r="K7" s="108" t="s">
        <v>21</v>
      </c>
      <c r="L7" s="109" t="s">
        <v>22</v>
      </c>
      <c r="M7" s="105" t="s">
        <v>23</v>
      </c>
      <c r="N7" s="110" t="s">
        <v>24</v>
      </c>
      <c r="O7" s="311"/>
      <c r="P7" s="246" t="s">
        <v>3</v>
      </c>
      <c r="Q7" s="213" t="s">
        <v>90</v>
      </c>
      <c r="R7" s="383" t="s">
        <v>35</v>
      </c>
      <c r="S7" s="96" t="s">
        <v>11</v>
      </c>
      <c r="T7" s="96" t="s">
        <v>9</v>
      </c>
      <c r="U7" s="96" t="s">
        <v>5</v>
      </c>
      <c r="V7" s="96" t="s">
        <v>29</v>
      </c>
      <c r="W7" s="97" t="s">
        <v>10</v>
      </c>
      <c r="X7" s="98" t="s">
        <v>40</v>
      </c>
      <c r="Y7" s="99" t="s">
        <v>41</v>
      </c>
      <c r="Z7" s="98" t="s">
        <v>42</v>
      </c>
      <c r="AA7" s="98" t="s">
        <v>43</v>
      </c>
      <c r="AB7" s="99" t="s">
        <v>44</v>
      </c>
      <c r="AC7" s="98" t="s">
        <v>45</v>
      </c>
      <c r="AD7" s="98" t="s">
        <v>23</v>
      </c>
      <c r="AE7" s="99" t="s">
        <v>24</v>
      </c>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c r="BH7"/>
      <c r="BI7"/>
      <c r="BJ7"/>
      <c r="BK7"/>
      <c r="BL7"/>
      <c r="BM7"/>
      <c r="BN7"/>
      <c r="BO7"/>
      <c r="BP7"/>
      <c r="BQ7"/>
      <c r="BR7"/>
      <c r="BS7"/>
      <c r="BT7"/>
      <c r="BU7"/>
      <c r="BV7"/>
      <c r="BW7"/>
      <c r="BX7"/>
      <c r="BY7"/>
      <c r="BZ7"/>
      <c r="CA7"/>
      <c r="CB7"/>
      <c r="CC7"/>
      <c r="CD7"/>
      <c r="CE7"/>
      <c r="CF7"/>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row>
    <row r="8" spans="1:36" ht="21" customHeight="1">
      <c r="A8" s="111"/>
      <c r="B8" s="112"/>
      <c r="C8" s="112"/>
      <c r="D8" s="112"/>
      <c r="E8" s="112"/>
      <c r="F8" s="112"/>
      <c r="G8" s="113"/>
      <c r="H8" s="114"/>
      <c r="I8" s="114"/>
      <c r="J8" s="114"/>
      <c r="K8" s="114"/>
      <c r="L8" s="114"/>
      <c r="M8" s="114"/>
      <c r="N8" s="114"/>
      <c r="O8" s="312"/>
      <c r="P8" s="247"/>
      <c r="Q8" s="19" t="s">
        <v>12</v>
      </c>
      <c r="R8" s="384"/>
      <c r="S8" s="303" t="str">
        <f>IF(O12,"YES","NA")</f>
        <v>NA</v>
      </c>
      <c r="T8" s="303" t="str">
        <f>IF(O12,"YES","NA")</f>
        <v>NA</v>
      </c>
      <c r="U8" s="303" t="str">
        <f>IF(O12,"YES","NA")</f>
        <v>NA</v>
      </c>
      <c r="V8" s="303" t="str">
        <f>IF(O12,"YES","NA")</f>
        <v>NA</v>
      </c>
      <c r="W8" s="303" t="str">
        <f>IF(O12,"YES","NA")</f>
        <v>NA</v>
      </c>
      <c r="X8" s="100" t="str">
        <f>IF(O34,"YES","NA")</f>
        <v>NA</v>
      </c>
      <c r="Y8" s="101" t="str">
        <f>IF(O49,"YES","NA")</f>
        <v>NA</v>
      </c>
      <c r="Z8" s="101" t="s">
        <v>27</v>
      </c>
      <c r="AA8" s="100" t="str">
        <f>IF(OR(O27,O34),"YES","NA")</f>
        <v>NA</v>
      </c>
      <c r="AB8" s="101" t="str">
        <f>IF(OR(O27,O49),"YES","NA")</f>
        <v>NA</v>
      </c>
      <c r="AC8" s="101" t="str">
        <f>IF(O27,"YES","NA")</f>
        <v>NA</v>
      </c>
      <c r="AD8" s="101" t="str">
        <f>IF(O27,"YES","NA")</f>
        <v>NA</v>
      </c>
      <c r="AE8" s="100" t="str">
        <f>IF(O52,"YES","NA")</f>
        <v>NA</v>
      </c>
      <c r="AF8" s="84"/>
      <c r="AG8" s="84"/>
      <c r="AH8" s="84"/>
      <c r="AI8" s="84"/>
      <c r="AJ8" s="84"/>
    </row>
    <row r="9" spans="1:36" ht="21" customHeight="1">
      <c r="A9" s="111"/>
      <c r="B9" s="115"/>
      <c r="C9" s="115"/>
      <c r="D9" s="115"/>
      <c r="E9" s="115"/>
      <c r="F9" s="115"/>
      <c r="G9" s="116">
        <v>1</v>
      </c>
      <c r="H9" s="117">
        <v>2</v>
      </c>
      <c r="I9" s="117">
        <v>1</v>
      </c>
      <c r="J9" s="117">
        <v>4</v>
      </c>
      <c r="K9" s="117">
        <v>2</v>
      </c>
      <c r="L9" s="117">
        <v>4</v>
      </c>
      <c r="M9" s="117">
        <v>2</v>
      </c>
      <c r="N9" s="26"/>
      <c r="O9" s="312"/>
      <c r="P9" s="247"/>
      <c r="Q9" s="18" t="s">
        <v>13</v>
      </c>
      <c r="R9" s="384"/>
      <c r="S9" s="304" t="str">
        <f>IF(OR(S10&gt;B10,S10=B10),"YES",IF(A25+A22=1,"YES",IF(A25+A23=1,"YES",IF(A25+A24=1,"YES",IF(A22+A23+A24=1,"YES",IF(O12,"YES","NO"))))))</f>
        <v>NO</v>
      </c>
      <c r="T9" s="304" t="str">
        <f>IF(AND(O51,OR(T10&gt;C10+3,T10=C10+3)),"YES",IF(AND(O52,OR(T10&gt;C10,T10=C10)),"YES",IF(O12,"YES","NO")))</f>
        <v>NO</v>
      </c>
      <c r="U9" s="304" t="str">
        <f>IF(AND(O51,OR(U10&gt;D10+3,U10=D10+3)),"YES",IF(AND(O52,OR(U10&gt;D10,U10=D10)),"YES",IF(A25+A22=1,"YES",IF(A25+A23=1,"YES",IF(A25+A24=1,"YES",IF(A22+A23+A24=1,"YES",IF(O12,"YES","NO")))))))</f>
        <v>NO</v>
      </c>
      <c r="V9" s="304" t="str">
        <f>IF(AND(O51,OR(V10&gt;E10+3,V10=E10+3)),"YES",IF(AND(O52,OR(V10&gt;E10,V10=E10)),"YES",IF(A25+A24=1,"YES",IF(O12,"YES","NO"))))</f>
        <v>NO</v>
      </c>
      <c r="W9" s="305" t="str">
        <f>IF(AND(O51,OR(W10&gt;F10+1,W10=F10+1)),"YES",IF(AND(O52,OR(W10&gt;F10,W10=F10)),"YES",IF(O12,"YES","NO")))</f>
        <v>NO</v>
      </c>
      <c r="X9" s="102" t="str">
        <f>IF(X8="YES","YES",IF(AND($O31,OR(X10&gt;G10,X10=G10)),"YES",IF(AND($O30,OR(X10&gt;G10+G9,X10=G10+G9)),"YES","NO")))</f>
        <v>NO</v>
      </c>
      <c r="Y9" s="102" t="str">
        <f>IF(Y8="YES","YES",IF(AND(O31,OR(Y10&gt;H10,Y10=H10)),"YES",IF(AND($O30,OR(Y10&gt;H10+H9,Y10=H10+H9)),"YES","NO")))</f>
        <v>NO</v>
      </c>
      <c r="Z9" s="102" t="str">
        <f>IF(AND(O31,OR(Z10&gt;I10,Z10=I10)),"YES",IF(AND($O30,OR(Z10&gt;I10+I9,Z10=I10+I9)),"YES","NO"))</f>
        <v>NO</v>
      </c>
      <c r="AA9" s="102" t="str">
        <f>IF(AA8="YES","YES",IF(AND(O31,OR(AA10&gt;J10,AA10=J10)),"YES",IF(AND($O30,OR(AA10&gt;J10+J9,AA10=J10+J9)),"YES","NO")))</f>
        <v>NO</v>
      </c>
      <c r="AB9" s="102" t="str">
        <f>IF(AB8="YES","YES",IF(AND(O31,OR(AB10&gt;K10,AB10=K10)),"YES",IF(AND($O30,OR(AB10&gt;K10+K9,AB10=K10+K9)),"YES","NO")))</f>
        <v>NO</v>
      </c>
      <c r="AC9" s="102" t="str">
        <f>IF(AC8="YES","YES",IF(AND(O31,OR(AC10&gt;L10,AC10=L10)),"YES",IF(AND($O30,OR(AC10&gt;L10+L9,AC10=L10+L9)),"YES","NO")))</f>
        <v>NO</v>
      </c>
      <c r="AD9" s="102" t="str">
        <f>IF(AD8="YES","YES",IF(AND(O31,OR(AD10&gt;M10,AD10=M10)),"YES",IF(AND($O30,OR(AD10&gt;M10+M9,AD10=M10+M9)),"YES","NO")))</f>
        <v>NO</v>
      </c>
      <c r="AE9" s="102" t="str">
        <f>IF(AE8="YES","YES",IF(AND(O31,OR(AE10&gt;N10,AE10=N10)),"YES",IF(AND($O30,OR(AE10&gt;N10+N9,AE10=N10+N9)),"YES","NO")))</f>
        <v>NO</v>
      </c>
      <c r="AF9" s="84"/>
      <c r="AG9" s="84"/>
      <c r="AH9" s="84"/>
      <c r="AI9" s="84"/>
      <c r="AJ9" s="84"/>
    </row>
    <row r="10" spans="1:36" ht="21" customHeight="1">
      <c r="A10" s="111"/>
      <c r="B10" s="118">
        <v>10</v>
      </c>
      <c r="C10" s="118">
        <v>10</v>
      </c>
      <c r="D10" s="118">
        <v>10</v>
      </c>
      <c r="E10" s="118">
        <v>10</v>
      </c>
      <c r="F10" s="118">
        <v>7</v>
      </c>
      <c r="G10" s="119">
        <v>4</v>
      </c>
      <c r="H10" s="120">
        <v>6</v>
      </c>
      <c r="I10" s="120">
        <v>3</v>
      </c>
      <c r="J10" s="120">
        <v>6</v>
      </c>
      <c r="K10" s="120">
        <v>8</v>
      </c>
      <c r="L10" s="120">
        <v>8</v>
      </c>
      <c r="M10" s="120">
        <v>6</v>
      </c>
      <c r="N10" s="27">
        <v>4</v>
      </c>
      <c r="O10" s="312"/>
      <c r="P10" s="248" t="s">
        <v>4</v>
      </c>
      <c r="Q10" s="254" t="s">
        <v>64</v>
      </c>
      <c r="R10" s="385"/>
      <c r="S10" s="288">
        <f>SUM(S11:S56)</f>
        <v>0</v>
      </c>
      <c r="T10" s="288">
        <f>SUM(T11:T56)</f>
        <v>0</v>
      </c>
      <c r="U10" s="288">
        <f>SUM(U11:U56)</f>
        <v>0</v>
      </c>
      <c r="V10" s="288">
        <f>SUM(V11:V56)</f>
        <v>0</v>
      </c>
      <c r="W10" s="289">
        <f>SUM(W11:W56)</f>
        <v>0</v>
      </c>
      <c r="X10" s="290">
        <f>SUM(X22:X56)</f>
        <v>0</v>
      </c>
      <c r="Y10" s="290">
        <f aca="true" t="shared" si="0" ref="Y10:AE10">SUM(Y22:Y56)</f>
        <v>0</v>
      </c>
      <c r="Z10" s="290">
        <f t="shared" si="0"/>
        <v>0</v>
      </c>
      <c r="AA10" s="290">
        <f t="shared" si="0"/>
        <v>0</v>
      </c>
      <c r="AB10" s="290">
        <f t="shared" si="0"/>
        <v>0</v>
      </c>
      <c r="AC10" s="290">
        <f t="shared" si="0"/>
        <v>0</v>
      </c>
      <c r="AD10" s="290">
        <f t="shared" si="0"/>
        <v>0</v>
      </c>
      <c r="AE10" s="290">
        <f t="shared" si="0"/>
        <v>0</v>
      </c>
      <c r="AF10" s="84"/>
      <c r="AG10" s="84"/>
      <c r="AH10" s="84"/>
      <c r="AI10" s="84"/>
      <c r="AJ10" s="84"/>
    </row>
    <row r="11" spans="1:36" ht="33" customHeight="1">
      <c r="A11" s="111"/>
      <c r="B11" s="121"/>
      <c r="C11" s="121"/>
      <c r="D11" s="121"/>
      <c r="E11" s="121"/>
      <c r="F11" s="121"/>
      <c r="G11" s="122"/>
      <c r="H11" s="123"/>
      <c r="I11" s="123"/>
      <c r="J11" s="123"/>
      <c r="K11" s="123"/>
      <c r="L11" s="123"/>
      <c r="M11" s="123"/>
      <c r="N11" s="49"/>
      <c r="O11" s="312"/>
      <c r="P11" s="249">
        <v>1</v>
      </c>
      <c r="Q11" s="253" t="s">
        <v>78</v>
      </c>
      <c r="R11" s="69">
        <v>0</v>
      </c>
      <c r="S11" s="70"/>
      <c r="T11" s="70"/>
      <c r="U11" s="70"/>
      <c r="V11" s="70"/>
      <c r="W11" s="70"/>
      <c r="X11" s="11"/>
      <c r="Y11" s="11"/>
      <c r="Z11" s="11"/>
      <c r="AA11" s="11"/>
      <c r="AB11" s="11"/>
      <c r="AC11" s="11"/>
      <c r="AD11" s="11"/>
      <c r="AE11" s="11"/>
      <c r="AF11" s="84"/>
      <c r="AG11" s="84"/>
      <c r="AH11" s="84"/>
      <c r="AI11" s="84"/>
      <c r="AJ11" s="84"/>
    </row>
    <row r="12" spans="1:36" ht="53.25" customHeight="1">
      <c r="A12" s="111"/>
      <c r="B12" s="124">
        <v>0</v>
      </c>
      <c r="C12" s="124">
        <v>0</v>
      </c>
      <c r="D12" s="124">
        <v>0</v>
      </c>
      <c r="E12" s="124">
        <v>0</v>
      </c>
      <c r="F12" s="124">
        <v>0</v>
      </c>
      <c r="G12" s="125"/>
      <c r="H12" s="126"/>
      <c r="I12" s="126"/>
      <c r="J12" s="126"/>
      <c r="K12" s="126"/>
      <c r="L12" s="126"/>
      <c r="M12" s="126"/>
      <c r="N12" s="50"/>
      <c r="O12" s="312" t="b">
        <v>0</v>
      </c>
      <c r="P12" s="256">
        <v>2</v>
      </c>
      <c r="Q12" s="75" t="s">
        <v>111</v>
      </c>
      <c r="R12" s="59"/>
      <c r="S12" s="7">
        <f>IF($O12,B12,0)</f>
        <v>0</v>
      </c>
      <c r="T12" s="7">
        <f>IF($O12,C12,0)</f>
        <v>0</v>
      </c>
      <c r="U12" s="7">
        <f>IF($O12,D12,0)</f>
        <v>0</v>
      </c>
      <c r="V12" s="7">
        <f>IF($O12,E12,0)</f>
        <v>0</v>
      </c>
      <c r="W12" s="7">
        <f>IF($O12,F12,0)</f>
        <v>0</v>
      </c>
      <c r="X12" s="11"/>
      <c r="Y12" s="11"/>
      <c r="Z12" s="11"/>
      <c r="AA12" s="11"/>
      <c r="AB12" s="11"/>
      <c r="AC12" s="11"/>
      <c r="AD12" s="11"/>
      <c r="AE12" s="11"/>
      <c r="AF12" s="84"/>
      <c r="AG12" s="84"/>
      <c r="AH12" s="84"/>
      <c r="AI12" s="84"/>
      <c r="AJ12" s="84"/>
    </row>
    <row r="13" spans="1:36" ht="54" customHeight="1">
      <c r="A13" s="127" t="s">
        <v>3</v>
      </c>
      <c r="B13" s="128"/>
      <c r="C13" s="128"/>
      <c r="D13" s="128"/>
      <c r="E13" s="128"/>
      <c r="F13" s="128"/>
      <c r="G13" s="122"/>
      <c r="H13" s="129"/>
      <c r="I13" s="129"/>
      <c r="J13" s="129"/>
      <c r="K13" s="129"/>
      <c r="L13" s="129"/>
      <c r="M13" s="129"/>
      <c r="N13" s="53"/>
      <c r="O13" s="312"/>
      <c r="P13" s="245">
        <v>3</v>
      </c>
      <c r="Q13" s="224" t="s">
        <v>79</v>
      </c>
      <c r="R13" s="225">
        <v>0</v>
      </c>
      <c r="S13" s="10"/>
      <c r="T13" s="10"/>
      <c r="U13" s="10"/>
      <c r="V13" s="10"/>
      <c r="W13" s="10"/>
      <c r="X13" s="11"/>
      <c r="Y13" s="11"/>
      <c r="Z13" s="11"/>
      <c r="AA13" s="11"/>
      <c r="AB13" s="11"/>
      <c r="AC13" s="11"/>
      <c r="AD13" s="11"/>
      <c r="AE13" s="11"/>
      <c r="AF13" s="84"/>
      <c r="AG13" s="84"/>
      <c r="AH13" s="84"/>
      <c r="AI13" s="84"/>
      <c r="AJ13" s="84"/>
    </row>
    <row r="14" spans="1:36" ht="39.75" customHeight="1">
      <c r="A14" s="127">
        <f>IF(R$11&gt;0,R14/$R$11,0)</f>
        <v>0</v>
      </c>
      <c r="B14" s="130">
        <v>-2</v>
      </c>
      <c r="C14" s="130">
        <v>-2</v>
      </c>
      <c r="D14" s="130">
        <v>-2</v>
      </c>
      <c r="E14" s="130">
        <v>-2</v>
      </c>
      <c r="F14" s="130">
        <v>0</v>
      </c>
      <c r="G14" s="131"/>
      <c r="H14" s="132"/>
      <c r="I14" s="132"/>
      <c r="J14" s="132"/>
      <c r="K14" s="132"/>
      <c r="L14" s="132"/>
      <c r="M14" s="132"/>
      <c r="N14" s="54"/>
      <c r="O14" s="312"/>
      <c r="P14" s="260" t="s">
        <v>0</v>
      </c>
      <c r="Q14" s="219" t="s">
        <v>105</v>
      </c>
      <c r="R14" s="83">
        <v>0</v>
      </c>
      <c r="S14" s="306">
        <f aca="true" t="shared" si="1" ref="S14:W20">IF($R$11=0,0,$A14*B14)</f>
        <v>0</v>
      </c>
      <c r="T14" s="306">
        <f t="shared" si="1"/>
        <v>0</v>
      </c>
      <c r="U14" s="306">
        <f t="shared" si="1"/>
        <v>0</v>
      </c>
      <c r="V14" s="306">
        <f t="shared" si="1"/>
        <v>0</v>
      </c>
      <c r="W14" s="306">
        <f t="shared" si="1"/>
        <v>0</v>
      </c>
      <c r="X14" s="11"/>
      <c r="Y14" s="11"/>
      <c r="Z14" s="11"/>
      <c r="AA14" s="11"/>
      <c r="AB14" s="11"/>
      <c r="AC14" s="11"/>
      <c r="AD14" s="11"/>
      <c r="AE14" s="11"/>
      <c r="AF14" s="84"/>
      <c r="AG14" s="84"/>
      <c r="AH14" s="84"/>
      <c r="AI14" s="84"/>
      <c r="AJ14" s="84"/>
    </row>
    <row r="15" spans="1:36" ht="60.75" customHeight="1">
      <c r="A15" s="127">
        <f>IF(R$11&gt;0,R15/$R$11,0)</f>
        <v>0</v>
      </c>
      <c r="B15" s="130">
        <v>-1</v>
      </c>
      <c r="C15" s="130">
        <v>-1</v>
      </c>
      <c r="D15" s="130">
        <v>-1</v>
      </c>
      <c r="E15" s="130">
        <v>-1</v>
      </c>
      <c r="F15" s="130">
        <v>0</v>
      </c>
      <c r="G15" s="131"/>
      <c r="H15" s="132"/>
      <c r="I15" s="132"/>
      <c r="J15" s="132"/>
      <c r="K15" s="132"/>
      <c r="L15" s="132"/>
      <c r="M15" s="132"/>
      <c r="N15" s="54"/>
      <c r="O15" s="312"/>
      <c r="P15" s="244" t="s">
        <v>1</v>
      </c>
      <c r="Q15" s="223" t="s">
        <v>91</v>
      </c>
      <c r="R15" s="80">
        <v>0</v>
      </c>
      <c r="S15" s="306">
        <f t="shared" si="1"/>
        <v>0</v>
      </c>
      <c r="T15" s="306">
        <f t="shared" si="1"/>
        <v>0</v>
      </c>
      <c r="U15" s="306">
        <f t="shared" si="1"/>
        <v>0</v>
      </c>
      <c r="V15" s="306">
        <f t="shared" si="1"/>
        <v>0</v>
      </c>
      <c r="W15" s="306">
        <f t="shared" si="1"/>
        <v>0</v>
      </c>
      <c r="X15" s="11"/>
      <c r="Y15" s="11"/>
      <c r="Z15" s="11"/>
      <c r="AA15" s="11"/>
      <c r="AB15" s="11"/>
      <c r="AC15" s="11"/>
      <c r="AD15" s="11"/>
      <c r="AE15" s="11"/>
      <c r="AF15" s="84"/>
      <c r="AG15" s="84"/>
      <c r="AH15" s="84"/>
      <c r="AI15" s="84"/>
      <c r="AJ15" s="84"/>
    </row>
    <row r="16" spans="1:84" s="5" customFormat="1" ht="74.25" customHeight="1">
      <c r="A16" s="127">
        <f>IF(R$11&gt;0,R16/$R$11,0)</f>
        <v>0</v>
      </c>
      <c r="B16" s="133">
        <v>0</v>
      </c>
      <c r="C16" s="133">
        <v>0</v>
      </c>
      <c r="D16" s="133">
        <v>0</v>
      </c>
      <c r="E16" s="133">
        <v>0</v>
      </c>
      <c r="F16" s="133">
        <v>0</v>
      </c>
      <c r="G16" s="122"/>
      <c r="H16" s="134"/>
      <c r="I16" s="134"/>
      <c r="J16" s="134"/>
      <c r="K16" s="134"/>
      <c r="L16" s="134"/>
      <c r="M16" s="134"/>
      <c r="N16" s="55"/>
      <c r="O16" s="313"/>
      <c r="P16" s="259" t="s">
        <v>2</v>
      </c>
      <c r="Q16" s="219" t="s">
        <v>96</v>
      </c>
      <c r="R16" s="80">
        <v>0</v>
      </c>
      <c r="S16" s="307">
        <f t="shared" si="1"/>
        <v>0</v>
      </c>
      <c r="T16" s="307">
        <f t="shared" si="1"/>
        <v>0</v>
      </c>
      <c r="U16" s="307">
        <f t="shared" si="1"/>
        <v>0</v>
      </c>
      <c r="V16" s="307">
        <f t="shared" si="1"/>
        <v>0</v>
      </c>
      <c r="W16" s="307">
        <f t="shared" si="1"/>
        <v>0</v>
      </c>
      <c r="X16" s="11"/>
      <c r="Y16" s="11"/>
      <c r="Z16" s="11"/>
      <c r="AA16" s="11"/>
      <c r="AB16" s="11"/>
      <c r="AC16" s="11"/>
      <c r="AD16" s="11"/>
      <c r="AE16" s="11"/>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c r="BH16"/>
      <c r="BI16"/>
      <c r="BJ16"/>
      <c r="BK16"/>
      <c r="BL16"/>
      <c r="BM16"/>
      <c r="BN16"/>
      <c r="BO16"/>
      <c r="BP16"/>
      <c r="BQ16"/>
      <c r="BR16"/>
      <c r="BS16"/>
      <c r="BT16"/>
      <c r="BU16"/>
      <c r="BV16"/>
      <c r="BW16"/>
      <c r="BX16"/>
      <c r="BY16"/>
      <c r="BZ16"/>
      <c r="CA16"/>
      <c r="CB16"/>
      <c r="CC16"/>
      <c r="CD16"/>
      <c r="CE16"/>
      <c r="CF16"/>
    </row>
    <row r="17" spans="1:84" s="6" customFormat="1" ht="78" customHeight="1">
      <c r="A17" s="127">
        <f>IF(R$11&gt;0,R17/$R$11,0)</f>
        <v>0</v>
      </c>
      <c r="B17" s="135">
        <v>3</v>
      </c>
      <c r="C17" s="135">
        <v>3</v>
      </c>
      <c r="D17" s="135">
        <v>3</v>
      </c>
      <c r="E17" s="135">
        <v>3</v>
      </c>
      <c r="F17" s="135">
        <v>3</v>
      </c>
      <c r="G17" s="131"/>
      <c r="H17" s="136"/>
      <c r="I17" s="136"/>
      <c r="J17" s="136"/>
      <c r="K17" s="136"/>
      <c r="L17" s="136"/>
      <c r="M17" s="136"/>
      <c r="N17" s="56"/>
      <c r="O17" s="312"/>
      <c r="P17" s="258" t="s">
        <v>31</v>
      </c>
      <c r="Q17" s="219" t="s">
        <v>103</v>
      </c>
      <c r="R17" s="80">
        <v>0</v>
      </c>
      <c r="S17" s="307">
        <f t="shared" si="1"/>
        <v>0</v>
      </c>
      <c r="T17" s="307">
        <f t="shared" si="1"/>
        <v>0</v>
      </c>
      <c r="U17" s="307">
        <f t="shared" si="1"/>
        <v>0</v>
      </c>
      <c r="V17" s="307">
        <f t="shared" si="1"/>
        <v>0</v>
      </c>
      <c r="W17" s="307">
        <f t="shared" si="1"/>
        <v>0</v>
      </c>
      <c r="X17" s="11"/>
      <c r="Y17" s="11"/>
      <c r="Z17" s="11"/>
      <c r="AA17" s="11"/>
      <c r="AB17" s="11"/>
      <c r="AC17" s="11"/>
      <c r="AD17" s="11"/>
      <c r="AE17" s="11"/>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c r="BH17"/>
      <c r="BI17"/>
      <c r="BJ17"/>
      <c r="BK17"/>
      <c r="BL17"/>
      <c r="BM17"/>
      <c r="BN17"/>
      <c r="BO17"/>
      <c r="BP17"/>
      <c r="BQ17"/>
      <c r="BR17"/>
      <c r="BS17"/>
      <c r="BT17"/>
      <c r="BU17"/>
      <c r="BV17"/>
      <c r="BW17"/>
      <c r="BX17"/>
      <c r="BY17"/>
      <c r="BZ17"/>
      <c r="CA17"/>
      <c r="CB17"/>
      <c r="CC17"/>
      <c r="CD17"/>
      <c r="CE17"/>
      <c r="CF17"/>
    </row>
    <row r="18" spans="1:84" s="6" customFormat="1" ht="49.5" customHeight="1">
      <c r="A18" s="127">
        <f>IF(R$11&gt;0,R18/$R$11,0)</f>
        <v>0</v>
      </c>
      <c r="B18" s="133">
        <v>5</v>
      </c>
      <c r="C18" s="133">
        <v>5</v>
      </c>
      <c r="D18" s="133">
        <v>5</v>
      </c>
      <c r="E18" s="133">
        <v>5</v>
      </c>
      <c r="F18" s="133">
        <v>5</v>
      </c>
      <c r="G18" s="122"/>
      <c r="H18" s="134"/>
      <c r="I18" s="134"/>
      <c r="J18" s="134"/>
      <c r="K18" s="134"/>
      <c r="L18" s="134"/>
      <c r="M18" s="134"/>
      <c r="N18" s="55"/>
      <c r="O18" s="312">
        <f>SUM(R14:R18)</f>
        <v>0</v>
      </c>
      <c r="P18" s="250" t="s">
        <v>32</v>
      </c>
      <c r="Q18" s="223" t="s">
        <v>80</v>
      </c>
      <c r="R18" s="80">
        <v>0</v>
      </c>
      <c r="S18" s="307">
        <f t="shared" si="1"/>
        <v>0</v>
      </c>
      <c r="T18" s="307">
        <f t="shared" si="1"/>
        <v>0</v>
      </c>
      <c r="U18" s="307">
        <f t="shared" si="1"/>
        <v>0</v>
      </c>
      <c r="V18" s="307">
        <f t="shared" si="1"/>
        <v>0</v>
      </c>
      <c r="W18" s="307">
        <f t="shared" si="1"/>
        <v>0</v>
      </c>
      <c r="X18" s="11"/>
      <c r="Y18" s="11"/>
      <c r="Z18" s="11"/>
      <c r="AA18" s="11"/>
      <c r="AB18" s="11"/>
      <c r="AC18" s="11"/>
      <c r="AD18" s="11"/>
      <c r="AE18" s="11"/>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c r="BH18"/>
      <c r="BI18"/>
      <c r="BJ18"/>
      <c r="BK18"/>
      <c r="BL18"/>
      <c r="BM18"/>
      <c r="BN18"/>
      <c r="BO18"/>
      <c r="BP18"/>
      <c r="BQ18"/>
      <c r="BR18"/>
      <c r="BS18"/>
      <c r="BT18"/>
      <c r="BU18"/>
      <c r="BV18"/>
      <c r="BW18"/>
      <c r="BX18"/>
      <c r="BY18"/>
      <c r="BZ18"/>
      <c r="CA18"/>
      <c r="CB18"/>
      <c r="CC18"/>
      <c r="CD18"/>
      <c r="CE18"/>
      <c r="CF18"/>
    </row>
    <row r="19" spans="1:36" ht="52.5" customHeight="1">
      <c r="A19" s="127">
        <f>IF(SUM(R$14:R$18)&gt;0,R19/(SUM(R$14:R$18)),0)</f>
        <v>0</v>
      </c>
      <c r="B19" s="137">
        <v>-5</v>
      </c>
      <c r="C19" s="137">
        <v>-1</v>
      </c>
      <c r="D19" s="137">
        <v>-4</v>
      </c>
      <c r="E19" s="137">
        <v>-4</v>
      </c>
      <c r="F19" s="137">
        <v>-1</v>
      </c>
      <c r="G19" s="125"/>
      <c r="H19" s="138"/>
      <c r="I19" s="138"/>
      <c r="J19" s="138"/>
      <c r="K19" s="138"/>
      <c r="L19" s="138"/>
      <c r="M19" s="138"/>
      <c r="N19" s="51"/>
      <c r="O19" s="312"/>
      <c r="P19" s="249">
        <v>4</v>
      </c>
      <c r="Q19" s="60" t="s">
        <v>65</v>
      </c>
      <c r="R19" s="69">
        <v>0</v>
      </c>
      <c r="S19" s="306">
        <f>IF($R$11=0,0,$A19*B19)</f>
        <v>0</v>
      </c>
      <c r="T19" s="306">
        <f t="shared" si="1"/>
        <v>0</v>
      </c>
      <c r="U19" s="306">
        <f t="shared" si="1"/>
        <v>0</v>
      </c>
      <c r="V19" s="306">
        <f t="shared" si="1"/>
        <v>0</v>
      </c>
      <c r="W19" s="306">
        <f t="shared" si="1"/>
        <v>0</v>
      </c>
      <c r="X19" s="11"/>
      <c r="Y19" s="11"/>
      <c r="Z19" s="11"/>
      <c r="AA19" s="11"/>
      <c r="AB19" s="11"/>
      <c r="AC19" s="11"/>
      <c r="AD19" s="11"/>
      <c r="AE19" s="11"/>
      <c r="AF19" s="84"/>
      <c r="AG19" s="84"/>
      <c r="AH19" s="84"/>
      <c r="AI19" s="84"/>
      <c r="AJ19" s="84"/>
    </row>
    <row r="20" spans="1:36" ht="81" customHeight="1">
      <c r="A20" s="127">
        <f>IF(SUM(R$14:R$18)&gt;0,R20/(SUM(R$14:R$18)),0)</f>
        <v>0</v>
      </c>
      <c r="B20" s="137">
        <v>-5</v>
      </c>
      <c r="C20" s="137">
        <v>0</v>
      </c>
      <c r="D20" s="137">
        <v>-4</v>
      </c>
      <c r="E20" s="137">
        <v>-4</v>
      </c>
      <c r="F20" s="137">
        <v>0</v>
      </c>
      <c r="G20" s="125"/>
      <c r="H20" s="138"/>
      <c r="I20" s="138"/>
      <c r="J20" s="138"/>
      <c r="K20" s="138"/>
      <c r="L20" s="138"/>
      <c r="M20" s="138"/>
      <c r="N20" s="51"/>
      <c r="O20" s="312"/>
      <c r="P20" s="256">
        <v>5</v>
      </c>
      <c r="Q20" s="60" t="s">
        <v>92</v>
      </c>
      <c r="R20" s="69">
        <v>0</v>
      </c>
      <c r="S20" s="306">
        <f t="shared" si="1"/>
        <v>0</v>
      </c>
      <c r="T20" s="306">
        <f t="shared" si="1"/>
        <v>0</v>
      </c>
      <c r="U20" s="306">
        <f t="shared" si="1"/>
        <v>0</v>
      </c>
      <c r="V20" s="306">
        <f t="shared" si="1"/>
        <v>0</v>
      </c>
      <c r="W20" s="306">
        <f t="shared" si="1"/>
        <v>0</v>
      </c>
      <c r="X20" s="11"/>
      <c r="Y20" s="11"/>
      <c r="Z20" s="11"/>
      <c r="AA20" s="11"/>
      <c r="AB20" s="11"/>
      <c r="AC20" s="11"/>
      <c r="AD20" s="11"/>
      <c r="AE20" s="11"/>
      <c r="AF20" s="84"/>
      <c r="AG20" s="84"/>
      <c r="AH20" s="84"/>
      <c r="AI20" s="84"/>
      <c r="AJ20" s="84"/>
    </row>
    <row r="21" spans="1:36" ht="48" customHeight="1">
      <c r="A21" s="127" t="s">
        <v>3</v>
      </c>
      <c r="B21" s="139">
        <v>0</v>
      </c>
      <c r="C21" s="139">
        <v>0</v>
      </c>
      <c r="D21" s="139">
        <v>4</v>
      </c>
      <c r="E21" s="139">
        <v>3</v>
      </c>
      <c r="F21" s="139">
        <v>4</v>
      </c>
      <c r="G21" s="125"/>
      <c r="H21" s="140"/>
      <c r="I21" s="140"/>
      <c r="J21" s="140"/>
      <c r="K21" s="140"/>
      <c r="L21" s="140"/>
      <c r="M21" s="140"/>
      <c r="N21" s="52"/>
      <c r="O21" s="312" t="b">
        <v>0</v>
      </c>
      <c r="P21" s="256">
        <v>6</v>
      </c>
      <c r="Q21" s="60" t="s">
        <v>97</v>
      </c>
      <c r="R21" s="69" t="s">
        <v>3</v>
      </c>
      <c r="S21" s="7">
        <f>IF($O21,B21,0)</f>
        <v>0</v>
      </c>
      <c r="T21" s="7">
        <f>IF($O21,C21,0)</f>
        <v>0</v>
      </c>
      <c r="U21" s="7">
        <f>IF($O21,D21,0)</f>
        <v>0</v>
      </c>
      <c r="V21" s="7">
        <f>IF($O21,E21,0)</f>
        <v>0</v>
      </c>
      <c r="W21" s="7">
        <f>IF($O21,F21,0)</f>
        <v>0</v>
      </c>
      <c r="X21" s="11"/>
      <c r="Y21" s="11"/>
      <c r="Z21" s="11"/>
      <c r="AA21" s="11"/>
      <c r="AB21" s="11"/>
      <c r="AC21" s="11"/>
      <c r="AD21" s="11"/>
      <c r="AE21" s="11"/>
      <c r="AF21" s="84"/>
      <c r="AG21" s="84"/>
      <c r="AH21" s="84"/>
      <c r="AI21" s="84"/>
      <c r="AJ21" s="84"/>
    </row>
    <row r="22" spans="1:36" ht="39.75" customHeight="1">
      <c r="A22" s="127">
        <f>IF(SUM(R$14:R$18)&gt;0,R22/(SUM(R$14:R$18)),0)</f>
        <v>0</v>
      </c>
      <c r="B22" s="141">
        <v>3</v>
      </c>
      <c r="C22" s="141">
        <v>3</v>
      </c>
      <c r="D22" s="141">
        <v>4</v>
      </c>
      <c r="E22" s="141">
        <v>4</v>
      </c>
      <c r="F22" s="141">
        <v>4</v>
      </c>
      <c r="G22" s="142">
        <v>1</v>
      </c>
      <c r="H22" s="143">
        <v>0</v>
      </c>
      <c r="I22" s="144">
        <v>0</v>
      </c>
      <c r="J22" s="145">
        <v>3</v>
      </c>
      <c r="K22" s="146">
        <v>3</v>
      </c>
      <c r="L22" s="147">
        <v>3</v>
      </c>
      <c r="M22" s="143">
        <v>3</v>
      </c>
      <c r="N22" s="94">
        <v>2</v>
      </c>
      <c r="O22" s="313"/>
      <c r="P22" s="257">
        <v>7</v>
      </c>
      <c r="Q22" s="82" t="s">
        <v>36</v>
      </c>
      <c r="R22" s="69">
        <v>0</v>
      </c>
      <c r="S22" s="306">
        <f>IF($R$11=0,0,$A22*B22)</f>
        <v>0</v>
      </c>
      <c r="T22" s="306">
        <f aca="true" t="shared" si="2" ref="S22:W25">IF($R$11=0,0,$A22*C22)</f>
        <v>0</v>
      </c>
      <c r="U22" s="306">
        <f t="shared" si="2"/>
        <v>0</v>
      </c>
      <c r="V22" s="306">
        <f t="shared" si="2"/>
        <v>0</v>
      </c>
      <c r="W22" s="306">
        <f t="shared" si="2"/>
        <v>0</v>
      </c>
      <c r="X22" s="308">
        <f>IF($A22&gt;0.49,G22,0)</f>
        <v>0</v>
      </c>
      <c r="Y22" s="308">
        <f aca="true" t="shared" si="3" ref="Y22:AE22">IF($A22&gt;0.49,H22,0)</f>
        <v>0</v>
      </c>
      <c r="Z22" s="308">
        <f t="shared" si="3"/>
        <v>0</v>
      </c>
      <c r="AA22" s="308">
        <f t="shared" si="3"/>
        <v>0</v>
      </c>
      <c r="AB22" s="308">
        <f t="shared" si="3"/>
        <v>0</v>
      </c>
      <c r="AC22" s="308">
        <f t="shared" si="3"/>
        <v>0</v>
      </c>
      <c r="AD22" s="308">
        <f t="shared" si="3"/>
        <v>0</v>
      </c>
      <c r="AE22" s="308">
        <f t="shared" si="3"/>
        <v>0</v>
      </c>
      <c r="AF22" s="84"/>
      <c r="AG22" s="84"/>
      <c r="AH22" s="84"/>
      <c r="AI22" s="84"/>
      <c r="AJ22" s="84"/>
    </row>
    <row r="23" spans="1:36" ht="39.75" customHeight="1">
      <c r="A23" s="127">
        <f>IF(SUM(R$14:R$18)&gt;0,R23/(SUM(R$14:R$18)),0)</f>
        <v>0</v>
      </c>
      <c r="B23" s="141">
        <v>3</v>
      </c>
      <c r="C23" s="141">
        <v>3</v>
      </c>
      <c r="D23" s="141">
        <v>3</v>
      </c>
      <c r="E23" s="141">
        <v>2</v>
      </c>
      <c r="F23" s="141">
        <v>3</v>
      </c>
      <c r="G23" s="142">
        <v>1</v>
      </c>
      <c r="H23" s="143">
        <v>0</v>
      </c>
      <c r="I23" s="144">
        <v>0</v>
      </c>
      <c r="J23" s="145">
        <v>2</v>
      </c>
      <c r="K23" s="146">
        <v>2</v>
      </c>
      <c r="L23" s="147">
        <v>2</v>
      </c>
      <c r="M23" s="143">
        <v>2</v>
      </c>
      <c r="N23" s="94">
        <v>1</v>
      </c>
      <c r="O23" s="313"/>
      <c r="P23" s="249">
        <v>8</v>
      </c>
      <c r="Q23" s="60" t="s">
        <v>74</v>
      </c>
      <c r="R23" s="69">
        <v>0</v>
      </c>
      <c r="S23" s="306">
        <f t="shared" si="2"/>
        <v>0</v>
      </c>
      <c r="T23" s="306">
        <f t="shared" si="2"/>
        <v>0</v>
      </c>
      <c r="U23" s="306">
        <f t="shared" si="2"/>
        <v>0</v>
      </c>
      <c r="V23" s="306">
        <f t="shared" si="2"/>
        <v>0</v>
      </c>
      <c r="W23" s="306">
        <f t="shared" si="2"/>
        <v>0</v>
      </c>
      <c r="X23" s="308">
        <f>IF($A23&gt;0.49,G23,0)</f>
        <v>0</v>
      </c>
      <c r="Y23" s="308">
        <f aca="true" t="shared" si="4" ref="Y23:AE24">IF($A23&gt;0.49,H23,0)</f>
        <v>0</v>
      </c>
      <c r="Z23" s="308">
        <f t="shared" si="4"/>
        <v>0</v>
      </c>
      <c r="AA23" s="308">
        <f t="shared" si="4"/>
        <v>0</v>
      </c>
      <c r="AB23" s="308">
        <f t="shared" si="4"/>
        <v>0</v>
      </c>
      <c r="AC23" s="308">
        <f t="shared" si="4"/>
        <v>0</v>
      </c>
      <c r="AD23" s="308">
        <f t="shared" si="4"/>
        <v>0</v>
      </c>
      <c r="AE23" s="308">
        <f t="shared" si="4"/>
        <v>0</v>
      </c>
      <c r="AF23" s="84"/>
      <c r="AG23" s="84"/>
      <c r="AH23" s="84"/>
      <c r="AI23" s="84"/>
      <c r="AJ23" s="84"/>
    </row>
    <row r="24" spans="1:36" ht="54" customHeight="1">
      <c r="A24" s="127">
        <f>IF(SUM(R$14:R$18)&gt;0,R24/(SUM(R$14:R$18)),0)</f>
        <v>0</v>
      </c>
      <c r="B24" s="148">
        <v>5</v>
      </c>
      <c r="C24" s="148">
        <v>3</v>
      </c>
      <c r="D24" s="148">
        <v>5</v>
      </c>
      <c r="E24" s="148">
        <v>5</v>
      </c>
      <c r="F24" s="148">
        <v>2</v>
      </c>
      <c r="G24" s="149">
        <v>1</v>
      </c>
      <c r="H24" s="143">
        <v>3</v>
      </c>
      <c r="I24" s="144">
        <v>1</v>
      </c>
      <c r="J24" s="145">
        <v>2</v>
      </c>
      <c r="K24" s="146">
        <v>1</v>
      </c>
      <c r="L24" s="147">
        <v>2</v>
      </c>
      <c r="M24" s="143">
        <v>2</v>
      </c>
      <c r="N24" s="94">
        <v>1</v>
      </c>
      <c r="O24" s="313"/>
      <c r="P24" s="249">
        <v>9</v>
      </c>
      <c r="Q24" s="219" t="s">
        <v>46</v>
      </c>
      <c r="R24" s="69">
        <v>0</v>
      </c>
      <c r="S24" s="306">
        <f t="shared" si="2"/>
        <v>0</v>
      </c>
      <c r="T24" s="306">
        <f t="shared" si="2"/>
        <v>0</v>
      </c>
      <c r="U24" s="306">
        <f t="shared" si="2"/>
        <v>0</v>
      </c>
      <c r="V24" s="306">
        <f t="shared" si="2"/>
        <v>0</v>
      </c>
      <c r="W24" s="306">
        <f t="shared" si="2"/>
        <v>0</v>
      </c>
      <c r="X24" s="309">
        <f>IF($A24&gt;0.49,G24,0)</f>
        <v>0</v>
      </c>
      <c r="Y24" s="309">
        <f t="shared" si="4"/>
        <v>0</v>
      </c>
      <c r="Z24" s="309">
        <f t="shared" si="4"/>
        <v>0</v>
      </c>
      <c r="AA24" s="309">
        <f t="shared" si="4"/>
        <v>0</v>
      </c>
      <c r="AB24" s="309">
        <f t="shared" si="4"/>
        <v>0</v>
      </c>
      <c r="AC24" s="309">
        <f t="shared" si="4"/>
        <v>0</v>
      </c>
      <c r="AD24" s="309">
        <f t="shared" si="4"/>
        <v>0</v>
      </c>
      <c r="AE24" s="309">
        <f t="shared" si="4"/>
        <v>0</v>
      </c>
      <c r="AF24" s="84"/>
      <c r="AG24" s="84"/>
      <c r="AH24" s="84"/>
      <c r="AI24" s="84"/>
      <c r="AJ24" s="84"/>
    </row>
    <row r="25" spans="1:36" ht="42.75" customHeight="1">
      <c r="A25" s="127">
        <f>IF(R$11&gt;0,R25/$R$11,0)</f>
        <v>0</v>
      </c>
      <c r="B25" s="141">
        <v>3</v>
      </c>
      <c r="C25" s="141">
        <v>2</v>
      </c>
      <c r="D25" s="141">
        <v>5</v>
      </c>
      <c r="E25" s="141">
        <v>3</v>
      </c>
      <c r="F25" s="141">
        <v>2</v>
      </c>
      <c r="G25" s="150">
        <v>1</v>
      </c>
      <c r="H25" s="143">
        <v>0</v>
      </c>
      <c r="I25" s="144">
        <v>0</v>
      </c>
      <c r="J25" s="145">
        <v>2</v>
      </c>
      <c r="K25" s="146">
        <v>2</v>
      </c>
      <c r="L25" s="147">
        <v>2</v>
      </c>
      <c r="M25" s="143">
        <v>2</v>
      </c>
      <c r="N25" s="94">
        <v>1</v>
      </c>
      <c r="O25" s="313"/>
      <c r="P25" s="249">
        <v>10</v>
      </c>
      <c r="Q25" s="219" t="s">
        <v>93</v>
      </c>
      <c r="R25" s="69">
        <v>0</v>
      </c>
      <c r="S25" s="306">
        <f t="shared" si="2"/>
        <v>0</v>
      </c>
      <c r="T25" s="306">
        <f t="shared" si="2"/>
        <v>0</v>
      </c>
      <c r="U25" s="306">
        <f t="shared" si="2"/>
        <v>0</v>
      </c>
      <c r="V25" s="306">
        <f t="shared" si="2"/>
        <v>0</v>
      </c>
      <c r="W25" s="306">
        <f t="shared" si="2"/>
        <v>0</v>
      </c>
      <c r="X25" s="309">
        <f>IF($A25&gt;0.49,G25,0)</f>
        <v>0</v>
      </c>
      <c r="Y25" s="309">
        <f aca="true" t="shared" si="5" ref="Y25:AE25">IF($A25&gt;0.49,H25,0)</f>
        <v>0</v>
      </c>
      <c r="Z25" s="309">
        <f t="shared" si="5"/>
        <v>0</v>
      </c>
      <c r="AA25" s="309">
        <f t="shared" si="5"/>
        <v>0</v>
      </c>
      <c r="AB25" s="309">
        <f t="shared" si="5"/>
        <v>0</v>
      </c>
      <c r="AC25" s="309">
        <f t="shared" si="5"/>
        <v>0</v>
      </c>
      <c r="AD25" s="309">
        <f t="shared" si="5"/>
        <v>0</v>
      </c>
      <c r="AE25" s="309">
        <f t="shared" si="5"/>
        <v>0</v>
      </c>
      <c r="AF25" s="84"/>
      <c r="AG25" s="84"/>
      <c r="AH25" s="84"/>
      <c r="AI25" s="84"/>
      <c r="AJ25" s="84"/>
    </row>
    <row r="26" spans="1:36" ht="30" customHeight="1">
      <c r="A26" s="127"/>
      <c r="B26" s="141">
        <f>IF(R26&gt;3,3,IF(R26=3,2,0))</f>
        <v>0</v>
      </c>
      <c r="C26" s="141">
        <v>0</v>
      </c>
      <c r="D26" s="141">
        <f>IF(R26&gt;3,3,IF(R26=3,2,0))</f>
        <v>0</v>
      </c>
      <c r="E26" s="141">
        <f>IF(R26&gt;4,5,IF(R26=4,4,IF(R26=3,2,0)))</f>
        <v>0</v>
      </c>
      <c r="F26" s="141">
        <v>0</v>
      </c>
      <c r="G26" s="150">
        <v>2</v>
      </c>
      <c r="H26" s="143">
        <v>1</v>
      </c>
      <c r="I26" s="144">
        <v>0</v>
      </c>
      <c r="J26" s="145">
        <v>2</v>
      </c>
      <c r="K26" s="146">
        <v>1</v>
      </c>
      <c r="L26" s="147">
        <v>1</v>
      </c>
      <c r="M26" s="143">
        <v>1</v>
      </c>
      <c r="N26" s="94">
        <v>1</v>
      </c>
      <c r="O26" s="312"/>
      <c r="P26" s="256">
        <v>11</v>
      </c>
      <c r="Q26" s="219" t="s">
        <v>98</v>
      </c>
      <c r="R26" s="69">
        <v>0</v>
      </c>
      <c r="S26" s="306">
        <f>B26</f>
        <v>0</v>
      </c>
      <c r="T26" s="306">
        <f>C26</f>
        <v>0</v>
      </c>
      <c r="U26" s="306">
        <f>D26</f>
        <v>0</v>
      </c>
      <c r="V26" s="306">
        <f>E26</f>
        <v>0</v>
      </c>
      <c r="W26" s="306">
        <f>F26</f>
        <v>0</v>
      </c>
      <c r="X26" s="310">
        <f aca="true" t="shared" si="6" ref="X26:AE26">IF($R26&gt;3,H26,0)</f>
        <v>0</v>
      </c>
      <c r="Y26" s="310">
        <f t="shared" si="6"/>
        <v>0</v>
      </c>
      <c r="Z26" s="310">
        <f t="shared" si="6"/>
        <v>0</v>
      </c>
      <c r="AA26" s="310">
        <f t="shared" si="6"/>
        <v>0</v>
      </c>
      <c r="AB26" s="310">
        <f t="shared" si="6"/>
        <v>0</v>
      </c>
      <c r="AC26" s="310">
        <f t="shared" si="6"/>
        <v>0</v>
      </c>
      <c r="AD26" s="310">
        <f t="shared" si="6"/>
        <v>0</v>
      </c>
      <c r="AE26" s="310">
        <f t="shared" si="6"/>
        <v>0</v>
      </c>
      <c r="AF26" s="84"/>
      <c r="AG26" s="84"/>
      <c r="AH26" s="84"/>
      <c r="AI26" s="84"/>
      <c r="AJ26" s="84"/>
    </row>
    <row r="27" spans="1:36" ht="60" customHeight="1">
      <c r="A27" s="111"/>
      <c r="B27" s="151"/>
      <c r="C27" s="151"/>
      <c r="D27" s="151"/>
      <c r="E27" s="151"/>
      <c r="F27" s="151"/>
      <c r="G27" s="150">
        <v>0</v>
      </c>
      <c r="H27" s="143">
        <v>0</v>
      </c>
      <c r="I27" s="144">
        <v>0</v>
      </c>
      <c r="J27" s="145">
        <v>0</v>
      </c>
      <c r="K27" s="146">
        <v>0</v>
      </c>
      <c r="L27" s="147">
        <v>0</v>
      </c>
      <c r="M27" s="143">
        <v>0</v>
      </c>
      <c r="N27" s="94">
        <v>0</v>
      </c>
      <c r="O27" s="312" t="b">
        <v>0</v>
      </c>
      <c r="P27" s="256">
        <v>12</v>
      </c>
      <c r="Q27" s="60" t="s">
        <v>99</v>
      </c>
      <c r="R27" s="73"/>
      <c r="S27" s="12"/>
      <c r="T27" s="12"/>
      <c r="U27" s="12"/>
      <c r="V27" s="12"/>
      <c r="W27" s="12"/>
      <c r="X27" s="58">
        <f aca="true" t="shared" si="7" ref="X27:AE34">IF($O27,G27,0)</f>
        <v>0</v>
      </c>
      <c r="Y27" s="58">
        <f t="shared" si="7"/>
        <v>0</v>
      </c>
      <c r="Z27" s="58">
        <f t="shared" si="7"/>
        <v>0</v>
      </c>
      <c r="AA27" s="58">
        <f t="shared" si="7"/>
        <v>0</v>
      </c>
      <c r="AB27" s="58">
        <f t="shared" si="7"/>
        <v>0</v>
      </c>
      <c r="AC27" s="58">
        <f t="shared" si="7"/>
        <v>0</v>
      </c>
      <c r="AD27" s="58">
        <f t="shared" si="7"/>
        <v>0</v>
      </c>
      <c r="AE27" s="58">
        <f t="shared" si="7"/>
        <v>0</v>
      </c>
      <c r="AF27" s="84"/>
      <c r="AG27" s="84"/>
      <c r="AH27" s="84"/>
      <c r="AI27" s="84"/>
      <c r="AJ27" s="84"/>
    </row>
    <row r="28" spans="1:36" ht="39.75" customHeight="1">
      <c r="A28" s="111"/>
      <c r="B28" s="148">
        <v>0</v>
      </c>
      <c r="C28" s="148">
        <v>0</v>
      </c>
      <c r="D28" s="148">
        <v>3</v>
      </c>
      <c r="E28" s="148">
        <v>0</v>
      </c>
      <c r="F28" s="148">
        <v>0</v>
      </c>
      <c r="G28" s="149">
        <v>0</v>
      </c>
      <c r="H28" s="143">
        <v>0</v>
      </c>
      <c r="I28" s="144">
        <v>0</v>
      </c>
      <c r="J28" s="145">
        <v>1</v>
      </c>
      <c r="K28" s="146">
        <v>1</v>
      </c>
      <c r="L28" s="147">
        <v>1</v>
      </c>
      <c r="M28" s="143">
        <v>3</v>
      </c>
      <c r="N28" s="94">
        <v>0</v>
      </c>
      <c r="O28" s="312" t="b">
        <v>0</v>
      </c>
      <c r="P28" s="249">
        <v>13</v>
      </c>
      <c r="Q28" s="60" t="s">
        <v>76</v>
      </c>
      <c r="R28" s="69"/>
      <c r="S28" s="7">
        <f aca="true" t="shared" si="8" ref="S28:W29">IF($O28,B28,0)</f>
        <v>0</v>
      </c>
      <c r="T28" s="7">
        <f t="shared" si="8"/>
        <v>0</v>
      </c>
      <c r="U28" s="7">
        <f t="shared" si="8"/>
        <v>0</v>
      </c>
      <c r="V28" s="7">
        <f t="shared" si="8"/>
        <v>0</v>
      </c>
      <c r="W28" s="7">
        <f t="shared" si="8"/>
        <v>0</v>
      </c>
      <c r="X28" s="57">
        <f t="shared" si="7"/>
        <v>0</v>
      </c>
      <c r="Y28" s="57">
        <f t="shared" si="7"/>
        <v>0</v>
      </c>
      <c r="Z28" s="57">
        <f t="shared" si="7"/>
        <v>0</v>
      </c>
      <c r="AA28" s="57">
        <f t="shared" si="7"/>
        <v>0</v>
      </c>
      <c r="AB28" s="57">
        <f t="shared" si="7"/>
        <v>0</v>
      </c>
      <c r="AC28" s="57">
        <f t="shared" si="7"/>
        <v>0</v>
      </c>
      <c r="AD28" s="57">
        <f t="shared" si="7"/>
        <v>0</v>
      </c>
      <c r="AE28" s="57">
        <f t="shared" si="7"/>
        <v>0</v>
      </c>
      <c r="AF28" s="84"/>
      <c r="AG28" s="84"/>
      <c r="AH28" s="84"/>
      <c r="AI28" s="84"/>
      <c r="AJ28" s="84"/>
    </row>
    <row r="29" spans="1:36" ht="77.25" customHeight="1">
      <c r="A29" s="111"/>
      <c r="B29" s="148">
        <v>2</v>
      </c>
      <c r="C29" s="148">
        <v>1</v>
      </c>
      <c r="D29" s="148">
        <v>3</v>
      </c>
      <c r="E29" s="148">
        <v>1</v>
      </c>
      <c r="F29" s="148">
        <v>3</v>
      </c>
      <c r="G29" s="149">
        <v>0</v>
      </c>
      <c r="H29" s="143">
        <v>0</v>
      </c>
      <c r="I29" s="144">
        <v>0</v>
      </c>
      <c r="J29" s="145">
        <v>2</v>
      </c>
      <c r="K29" s="146">
        <v>1</v>
      </c>
      <c r="L29" s="147">
        <v>3</v>
      </c>
      <c r="M29" s="143">
        <v>3</v>
      </c>
      <c r="N29" s="94">
        <v>0</v>
      </c>
      <c r="O29" s="312" t="b">
        <v>0</v>
      </c>
      <c r="P29" s="252">
        <v>14</v>
      </c>
      <c r="Q29" s="81" t="s">
        <v>100</v>
      </c>
      <c r="R29" s="78"/>
      <c r="S29" s="7">
        <f t="shared" si="8"/>
        <v>0</v>
      </c>
      <c r="T29" s="7">
        <f t="shared" si="8"/>
        <v>0</v>
      </c>
      <c r="U29" s="7">
        <f t="shared" si="8"/>
        <v>0</v>
      </c>
      <c r="V29" s="7">
        <f t="shared" si="8"/>
        <v>0</v>
      </c>
      <c r="W29" s="7">
        <f t="shared" si="8"/>
        <v>0</v>
      </c>
      <c r="X29" s="57">
        <f t="shared" si="7"/>
        <v>0</v>
      </c>
      <c r="Y29" s="57">
        <f t="shared" si="7"/>
        <v>0</v>
      </c>
      <c r="Z29" s="57">
        <f t="shared" si="7"/>
        <v>0</v>
      </c>
      <c r="AA29" s="57">
        <f t="shared" si="7"/>
        <v>0</v>
      </c>
      <c r="AB29" s="57">
        <f t="shared" si="7"/>
        <v>0</v>
      </c>
      <c r="AC29" s="57">
        <f t="shared" si="7"/>
        <v>0</v>
      </c>
      <c r="AD29" s="57">
        <f t="shared" si="7"/>
        <v>0</v>
      </c>
      <c r="AE29" s="57">
        <f t="shared" si="7"/>
        <v>0</v>
      </c>
      <c r="AF29" s="84"/>
      <c r="AG29" s="84"/>
      <c r="AH29" s="84"/>
      <c r="AI29" s="84"/>
      <c r="AJ29" s="84"/>
    </row>
    <row r="30" spans="1:36" ht="19.5" customHeight="1">
      <c r="A30" s="111"/>
      <c r="B30" s="148"/>
      <c r="C30" s="148"/>
      <c r="D30" s="148"/>
      <c r="E30" s="148"/>
      <c r="F30" s="148"/>
      <c r="G30" s="149"/>
      <c r="H30" s="143"/>
      <c r="I30" s="144"/>
      <c r="J30" s="145"/>
      <c r="K30" s="146"/>
      <c r="L30" s="147"/>
      <c r="M30" s="143"/>
      <c r="N30" s="94"/>
      <c r="O30" s="312" t="b">
        <v>0</v>
      </c>
      <c r="P30" s="344">
        <v>15</v>
      </c>
      <c r="Q30" s="343" t="s">
        <v>69</v>
      </c>
      <c r="R30" s="78"/>
      <c r="S30" s="77"/>
      <c r="T30" s="17"/>
      <c r="U30" s="17"/>
      <c r="V30" s="17"/>
      <c r="W30" s="17"/>
      <c r="X30" s="11"/>
      <c r="Y30" s="11"/>
      <c r="Z30" s="11"/>
      <c r="AA30" s="11"/>
      <c r="AB30" s="11"/>
      <c r="AC30" s="11"/>
      <c r="AD30" s="11"/>
      <c r="AE30" s="11"/>
      <c r="AF30" s="84"/>
      <c r="AG30" s="84"/>
      <c r="AH30" s="84"/>
      <c r="AI30" s="84"/>
      <c r="AJ30" s="84"/>
    </row>
    <row r="31" spans="1:36" ht="19.5" customHeight="1">
      <c r="A31" s="111"/>
      <c r="B31" s="148" t="s">
        <v>3</v>
      </c>
      <c r="C31" s="148"/>
      <c r="D31" s="148"/>
      <c r="E31" s="148"/>
      <c r="F31" s="148"/>
      <c r="G31" s="149"/>
      <c r="H31" s="143"/>
      <c r="I31" s="144"/>
      <c r="J31" s="145"/>
      <c r="K31" s="146"/>
      <c r="L31" s="147"/>
      <c r="M31" s="143"/>
      <c r="N31" s="94"/>
      <c r="O31" s="312" t="b">
        <v>0</v>
      </c>
      <c r="P31" s="345"/>
      <c r="Q31" s="370"/>
      <c r="R31" s="79"/>
      <c r="S31" s="77"/>
      <c r="T31" s="17"/>
      <c r="U31" s="17"/>
      <c r="V31" s="17"/>
      <c r="W31" s="17"/>
      <c r="X31" s="11"/>
      <c r="Y31" s="11"/>
      <c r="Z31" s="11"/>
      <c r="AA31" s="11"/>
      <c r="AB31" s="11"/>
      <c r="AC31" s="11"/>
      <c r="AD31" s="11"/>
      <c r="AE31" s="11"/>
      <c r="AF31" s="84"/>
      <c r="AG31" s="84"/>
      <c r="AH31" s="84"/>
      <c r="AI31" s="84"/>
      <c r="AJ31" s="84"/>
    </row>
    <row r="32" spans="1:36" ht="78" customHeight="1">
      <c r="A32" s="111"/>
      <c r="B32" s="152"/>
      <c r="C32" s="152"/>
      <c r="D32" s="152"/>
      <c r="E32" s="152"/>
      <c r="F32" s="152"/>
      <c r="G32" s="150">
        <v>0</v>
      </c>
      <c r="H32" s="143">
        <v>1</v>
      </c>
      <c r="I32" s="144">
        <v>0</v>
      </c>
      <c r="J32" s="145">
        <v>3</v>
      </c>
      <c r="K32" s="146">
        <v>2</v>
      </c>
      <c r="L32" s="147">
        <v>3</v>
      </c>
      <c r="M32" s="143">
        <v>3</v>
      </c>
      <c r="N32" s="94">
        <v>0</v>
      </c>
      <c r="O32" s="312" t="b">
        <v>0</v>
      </c>
      <c r="P32" s="251">
        <v>16</v>
      </c>
      <c r="Q32" s="82" t="s">
        <v>101</v>
      </c>
      <c r="R32" s="79"/>
      <c r="S32" s="13"/>
      <c r="T32" s="13"/>
      <c r="U32" s="13"/>
      <c r="V32" s="13"/>
      <c r="W32" s="13"/>
      <c r="X32" s="57">
        <f t="shared" si="7"/>
        <v>0</v>
      </c>
      <c r="Y32" s="57">
        <f t="shared" si="7"/>
        <v>0</v>
      </c>
      <c r="Z32" s="57">
        <f t="shared" si="7"/>
        <v>0</v>
      </c>
      <c r="AA32" s="57">
        <f t="shared" si="7"/>
        <v>0</v>
      </c>
      <c r="AB32" s="57">
        <f t="shared" si="7"/>
        <v>0</v>
      </c>
      <c r="AC32" s="57">
        <f t="shared" si="7"/>
        <v>0</v>
      </c>
      <c r="AD32" s="57">
        <f t="shared" si="7"/>
        <v>0</v>
      </c>
      <c r="AE32" s="57">
        <f t="shared" si="7"/>
        <v>0</v>
      </c>
      <c r="AF32" s="84"/>
      <c r="AG32" s="84"/>
      <c r="AH32" s="84"/>
      <c r="AI32" s="84"/>
      <c r="AJ32" s="84"/>
    </row>
    <row r="33" spans="1:36" ht="63.75" customHeight="1">
      <c r="A33" s="111"/>
      <c r="B33" s="153"/>
      <c r="C33" s="153"/>
      <c r="D33" s="153"/>
      <c r="E33" s="153"/>
      <c r="F33" s="153"/>
      <c r="G33" s="150">
        <v>1</v>
      </c>
      <c r="H33" s="143">
        <v>1</v>
      </c>
      <c r="I33" s="144">
        <v>2</v>
      </c>
      <c r="J33" s="145">
        <v>2</v>
      </c>
      <c r="K33" s="146">
        <v>1</v>
      </c>
      <c r="L33" s="147">
        <v>2</v>
      </c>
      <c r="M33" s="143">
        <v>0</v>
      </c>
      <c r="N33" s="94">
        <v>0</v>
      </c>
      <c r="O33" s="312" t="b">
        <v>0</v>
      </c>
      <c r="P33" s="249">
        <v>17</v>
      </c>
      <c r="Q33" s="60" t="s">
        <v>70</v>
      </c>
      <c r="R33" s="69"/>
      <c r="S33" s="14"/>
      <c r="T33" s="14"/>
      <c r="U33" s="14"/>
      <c r="V33" s="14"/>
      <c r="W33" s="14"/>
      <c r="X33" s="57">
        <f t="shared" si="7"/>
        <v>0</v>
      </c>
      <c r="Y33" s="57">
        <f t="shared" si="7"/>
        <v>0</v>
      </c>
      <c r="Z33" s="57">
        <f t="shared" si="7"/>
        <v>0</v>
      </c>
      <c r="AA33" s="57">
        <f t="shared" si="7"/>
        <v>0</v>
      </c>
      <c r="AB33" s="57">
        <f t="shared" si="7"/>
        <v>0</v>
      </c>
      <c r="AC33" s="57">
        <f t="shared" si="7"/>
        <v>0</v>
      </c>
      <c r="AD33" s="57">
        <f t="shared" si="7"/>
        <v>0</v>
      </c>
      <c r="AE33" s="57">
        <f t="shared" si="7"/>
        <v>0</v>
      </c>
      <c r="AF33" s="84"/>
      <c r="AG33" s="84"/>
      <c r="AH33" s="84"/>
      <c r="AI33" s="84"/>
      <c r="AJ33" s="84"/>
    </row>
    <row r="34" spans="1:36" ht="41.25" customHeight="1">
      <c r="A34" s="111"/>
      <c r="B34" s="154">
        <v>2</v>
      </c>
      <c r="C34" s="154">
        <v>0</v>
      </c>
      <c r="D34" s="154">
        <v>0</v>
      </c>
      <c r="E34" s="154">
        <v>5</v>
      </c>
      <c r="F34" s="154">
        <v>0</v>
      </c>
      <c r="G34" s="149">
        <v>0</v>
      </c>
      <c r="H34" s="143">
        <v>0</v>
      </c>
      <c r="I34" s="144">
        <v>0</v>
      </c>
      <c r="J34" s="145">
        <v>0</v>
      </c>
      <c r="K34" s="146">
        <v>0</v>
      </c>
      <c r="L34" s="147">
        <v>0</v>
      </c>
      <c r="M34" s="143">
        <v>0</v>
      </c>
      <c r="N34" s="94">
        <v>0</v>
      </c>
      <c r="O34" s="312" t="b">
        <v>0</v>
      </c>
      <c r="P34" s="252">
        <v>18</v>
      </c>
      <c r="Q34" s="219" t="s">
        <v>81</v>
      </c>
      <c r="R34" s="69"/>
      <c r="S34" s="7">
        <f aca="true" t="shared" si="9" ref="S34:S44">IF($O34,B34,0)</f>
        <v>0</v>
      </c>
      <c r="T34" s="7">
        <f aca="true" t="shared" si="10" ref="T34:T44">IF($O34,C34,0)</f>
        <v>0</v>
      </c>
      <c r="U34" s="7">
        <f aca="true" t="shared" si="11" ref="U34:U44">IF($O34,D34,0)</f>
        <v>0</v>
      </c>
      <c r="V34" s="7">
        <f aca="true" t="shared" si="12" ref="V34:V44">IF($O34,E34,0)</f>
        <v>0</v>
      </c>
      <c r="W34" s="7">
        <f aca="true" t="shared" si="13" ref="W34:W44">IF($O34,F34,0)</f>
        <v>0</v>
      </c>
      <c r="X34" s="57">
        <f t="shared" si="7"/>
        <v>0</v>
      </c>
      <c r="Y34" s="57">
        <f t="shared" si="7"/>
        <v>0</v>
      </c>
      <c r="Z34" s="57">
        <f t="shared" si="7"/>
        <v>0</v>
      </c>
      <c r="AA34" s="57">
        <f t="shared" si="7"/>
        <v>0</v>
      </c>
      <c r="AB34" s="57">
        <f t="shared" si="7"/>
        <v>0</v>
      </c>
      <c r="AC34" s="57">
        <f t="shared" si="7"/>
        <v>0</v>
      </c>
      <c r="AD34" s="57">
        <f t="shared" si="7"/>
        <v>0</v>
      </c>
      <c r="AE34" s="57">
        <f t="shared" si="7"/>
        <v>0</v>
      </c>
      <c r="AF34" s="84"/>
      <c r="AG34" s="84"/>
      <c r="AH34" s="84"/>
      <c r="AI34" s="84"/>
      <c r="AJ34" s="84"/>
    </row>
    <row r="35" spans="1:36" ht="30.75" customHeight="1">
      <c r="A35" s="111"/>
      <c r="B35" s="126"/>
      <c r="C35" s="126"/>
      <c r="D35" s="126"/>
      <c r="E35" s="126"/>
      <c r="F35" s="126"/>
      <c r="G35" s="150">
        <v>0</v>
      </c>
      <c r="H35" s="143">
        <v>0</v>
      </c>
      <c r="I35" s="144">
        <v>0</v>
      </c>
      <c r="J35" s="145">
        <v>0</v>
      </c>
      <c r="K35" s="146">
        <v>0</v>
      </c>
      <c r="L35" s="147">
        <v>0</v>
      </c>
      <c r="M35" s="143">
        <v>0</v>
      </c>
      <c r="N35" s="94">
        <v>0</v>
      </c>
      <c r="O35" s="312"/>
      <c r="P35" s="252">
        <v>19</v>
      </c>
      <c r="Q35" s="255" t="s">
        <v>95</v>
      </c>
      <c r="R35" s="71"/>
      <c r="S35" s="15" t="s">
        <v>3</v>
      </c>
      <c r="T35" s="15" t="s">
        <v>3</v>
      </c>
      <c r="U35" s="15" t="s">
        <v>3</v>
      </c>
      <c r="V35" s="15" t="s">
        <v>3</v>
      </c>
      <c r="W35" s="15" t="s">
        <v>3</v>
      </c>
      <c r="X35" s="11"/>
      <c r="Y35" s="11"/>
      <c r="Z35" s="11"/>
      <c r="AA35" s="11"/>
      <c r="AB35" s="11"/>
      <c r="AC35" s="11"/>
      <c r="AD35" s="11"/>
      <c r="AE35" s="11"/>
      <c r="AF35" s="84"/>
      <c r="AG35" s="84"/>
      <c r="AH35" s="84"/>
      <c r="AI35" s="84"/>
      <c r="AJ35" s="84"/>
    </row>
    <row r="36" spans="1:36" ht="31.5" customHeight="1">
      <c r="A36" s="111"/>
      <c r="B36" s="154">
        <v>0</v>
      </c>
      <c r="C36" s="154">
        <v>0</v>
      </c>
      <c r="D36" s="154">
        <v>0</v>
      </c>
      <c r="E36" s="154">
        <v>-3</v>
      </c>
      <c r="F36" s="154">
        <v>0</v>
      </c>
      <c r="G36" s="150"/>
      <c r="H36" s="143"/>
      <c r="I36" s="144"/>
      <c r="J36" s="145"/>
      <c r="K36" s="146"/>
      <c r="L36" s="147"/>
      <c r="M36" s="143"/>
      <c r="N36" s="94"/>
      <c r="O36" s="312" t="b">
        <v>0</v>
      </c>
      <c r="P36" s="244" t="s">
        <v>0</v>
      </c>
      <c r="Q36" s="219" t="s">
        <v>82</v>
      </c>
      <c r="R36" s="80"/>
      <c r="S36" s="7">
        <f>IF($O36,B36,0)</f>
        <v>0</v>
      </c>
      <c r="T36" s="7">
        <f>IF($O36,C36,0)</f>
        <v>0</v>
      </c>
      <c r="U36" s="7">
        <f>IF($O36,D36,0)</f>
        <v>0</v>
      </c>
      <c r="V36" s="7">
        <f>IF($O36,E36,0)</f>
        <v>0</v>
      </c>
      <c r="W36" s="7">
        <f>IF($O36,F36,0)</f>
        <v>0</v>
      </c>
      <c r="X36" s="11"/>
      <c r="Y36" s="11"/>
      <c r="Z36" s="11"/>
      <c r="AA36" s="11"/>
      <c r="AB36" s="11"/>
      <c r="AC36" s="11"/>
      <c r="AD36" s="11"/>
      <c r="AE36" s="11"/>
      <c r="AF36" s="84"/>
      <c r="AG36" s="84"/>
      <c r="AH36" s="84"/>
      <c r="AI36" s="84"/>
      <c r="AJ36" s="84"/>
    </row>
    <row r="37" spans="1:36" ht="78" customHeight="1">
      <c r="A37" s="111"/>
      <c r="B37" s="154">
        <v>0</v>
      </c>
      <c r="C37" s="154">
        <v>0</v>
      </c>
      <c r="D37" s="154">
        <v>0</v>
      </c>
      <c r="E37" s="148">
        <v>1</v>
      </c>
      <c r="F37" s="154">
        <v>0</v>
      </c>
      <c r="G37" s="150">
        <v>1</v>
      </c>
      <c r="H37" s="143">
        <v>0</v>
      </c>
      <c r="I37" s="144">
        <v>0</v>
      </c>
      <c r="J37" s="145">
        <v>1</v>
      </c>
      <c r="K37" s="146">
        <v>0</v>
      </c>
      <c r="L37" s="147">
        <v>0</v>
      </c>
      <c r="M37" s="143">
        <v>0</v>
      </c>
      <c r="N37" s="94">
        <v>0</v>
      </c>
      <c r="O37" s="312" t="b">
        <v>0</v>
      </c>
      <c r="P37" s="244" t="s">
        <v>1</v>
      </c>
      <c r="Q37" s="220" t="s">
        <v>83</v>
      </c>
      <c r="R37" s="80"/>
      <c r="S37" s="7">
        <f t="shared" si="9"/>
        <v>0</v>
      </c>
      <c r="T37" s="7">
        <f t="shared" si="10"/>
        <v>0</v>
      </c>
      <c r="U37" s="7">
        <f t="shared" si="11"/>
        <v>0</v>
      </c>
      <c r="V37" s="7">
        <f t="shared" si="12"/>
        <v>0</v>
      </c>
      <c r="W37" s="7">
        <f t="shared" si="13"/>
        <v>0</v>
      </c>
      <c r="X37" s="57">
        <f aca="true" t="shared" si="14" ref="X37:X54">IF($O37,G37,0)</f>
        <v>0</v>
      </c>
      <c r="Y37" s="57">
        <f aca="true" t="shared" si="15" ref="Y37:Y45">IF($O37,H37,0)</f>
        <v>0</v>
      </c>
      <c r="Z37" s="57">
        <f aca="true" t="shared" si="16" ref="Z37:Z45">IF($O37,I37,0)</f>
        <v>0</v>
      </c>
      <c r="AA37" s="57">
        <f aca="true" t="shared" si="17" ref="AA37:AA45">IF($O37,J37,0)</f>
        <v>0</v>
      </c>
      <c r="AB37" s="57">
        <f aca="true" t="shared" si="18" ref="AB37:AB45">IF($O37,K37,0)</f>
        <v>0</v>
      </c>
      <c r="AC37" s="57">
        <f aca="true" t="shared" si="19" ref="AC37:AC45">IF($O37,L37,0)</f>
        <v>0</v>
      </c>
      <c r="AD37" s="57">
        <f aca="true" t="shared" si="20" ref="AD37:AD45">IF($O37,M37,0)</f>
        <v>0</v>
      </c>
      <c r="AE37" s="57">
        <f aca="true" t="shared" si="21" ref="AE37:AE45">IF($O37,N37,0)</f>
        <v>0</v>
      </c>
      <c r="AF37" s="84"/>
      <c r="AG37" s="84"/>
      <c r="AH37" s="84"/>
      <c r="AI37" s="84"/>
      <c r="AJ37" s="84"/>
    </row>
    <row r="38" spans="1:36" ht="54" customHeight="1">
      <c r="A38" s="111"/>
      <c r="B38" s="154">
        <v>1</v>
      </c>
      <c r="C38" s="154">
        <v>0</v>
      </c>
      <c r="D38" s="154">
        <v>0</v>
      </c>
      <c r="E38" s="148">
        <v>4</v>
      </c>
      <c r="F38" s="154">
        <v>0</v>
      </c>
      <c r="G38" s="150">
        <v>2</v>
      </c>
      <c r="H38" s="143">
        <v>0</v>
      </c>
      <c r="I38" s="144">
        <v>0</v>
      </c>
      <c r="J38" s="145">
        <v>3</v>
      </c>
      <c r="K38" s="146">
        <v>0</v>
      </c>
      <c r="L38" s="147">
        <v>0</v>
      </c>
      <c r="M38" s="143">
        <v>0</v>
      </c>
      <c r="N38" s="94">
        <v>0</v>
      </c>
      <c r="O38" s="312" t="b">
        <v>0</v>
      </c>
      <c r="P38" s="247" t="s">
        <v>2</v>
      </c>
      <c r="Q38" s="221" t="s">
        <v>84</v>
      </c>
      <c r="R38" s="69"/>
      <c r="S38" s="7">
        <f t="shared" si="9"/>
        <v>0</v>
      </c>
      <c r="T38" s="7">
        <f t="shared" si="10"/>
        <v>0</v>
      </c>
      <c r="U38" s="7">
        <f t="shared" si="11"/>
        <v>0</v>
      </c>
      <c r="V38" s="7">
        <f t="shared" si="12"/>
        <v>0</v>
      </c>
      <c r="W38" s="7">
        <f t="shared" si="13"/>
        <v>0</v>
      </c>
      <c r="X38" s="57">
        <f t="shared" si="14"/>
        <v>0</v>
      </c>
      <c r="Y38" s="57">
        <f t="shared" si="15"/>
        <v>0</v>
      </c>
      <c r="Z38" s="57">
        <f t="shared" si="16"/>
        <v>0</v>
      </c>
      <c r="AA38" s="57">
        <f t="shared" si="17"/>
        <v>0</v>
      </c>
      <c r="AB38" s="57">
        <f t="shared" si="18"/>
        <v>0</v>
      </c>
      <c r="AC38" s="57">
        <f t="shared" si="19"/>
        <v>0</v>
      </c>
      <c r="AD38" s="57">
        <f t="shared" si="20"/>
        <v>0</v>
      </c>
      <c r="AE38" s="57">
        <f t="shared" si="21"/>
        <v>0</v>
      </c>
      <c r="AF38" s="84"/>
      <c r="AG38" s="84"/>
      <c r="AH38" s="84"/>
      <c r="AI38" s="84"/>
      <c r="AJ38" s="84"/>
    </row>
    <row r="39" spans="1:36" ht="43.5" customHeight="1">
      <c r="A39" s="111"/>
      <c r="B39" s="154">
        <v>1</v>
      </c>
      <c r="C39" s="154">
        <v>0</v>
      </c>
      <c r="D39" s="154">
        <v>0</v>
      </c>
      <c r="E39" s="148">
        <v>4</v>
      </c>
      <c r="F39" s="154">
        <v>0</v>
      </c>
      <c r="G39" s="150">
        <v>3</v>
      </c>
      <c r="H39" s="143">
        <v>0</v>
      </c>
      <c r="I39" s="144">
        <v>0</v>
      </c>
      <c r="J39" s="145">
        <v>3</v>
      </c>
      <c r="K39" s="146">
        <v>0</v>
      </c>
      <c r="L39" s="147">
        <v>0</v>
      </c>
      <c r="M39" s="143">
        <v>0</v>
      </c>
      <c r="N39" s="94">
        <v>0</v>
      </c>
      <c r="O39" s="312" t="b">
        <v>0</v>
      </c>
      <c r="P39" s="261">
        <v>20</v>
      </c>
      <c r="Q39" s="222" t="s">
        <v>89</v>
      </c>
      <c r="R39" s="69"/>
      <c r="S39" s="7">
        <f t="shared" si="9"/>
        <v>0</v>
      </c>
      <c r="T39" s="7">
        <f t="shared" si="10"/>
        <v>0</v>
      </c>
      <c r="U39" s="7">
        <f t="shared" si="11"/>
        <v>0</v>
      </c>
      <c r="V39" s="7">
        <f t="shared" si="12"/>
        <v>0</v>
      </c>
      <c r="W39" s="7">
        <f t="shared" si="13"/>
        <v>0</v>
      </c>
      <c r="X39" s="57">
        <f t="shared" si="14"/>
        <v>0</v>
      </c>
      <c r="Y39" s="57">
        <f t="shared" si="15"/>
        <v>0</v>
      </c>
      <c r="Z39" s="57">
        <f t="shared" si="16"/>
        <v>0</v>
      </c>
      <c r="AA39" s="57">
        <f t="shared" si="17"/>
        <v>0</v>
      </c>
      <c r="AB39" s="57">
        <f t="shared" si="18"/>
        <v>0</v>
      </c>
      <c r="AC39" s="57">
        <f t="shared" si="19"/>
        <v>0</v>
      </c>
      <c r="AD39" s="57">
        <f t="shared" si="20"/>
        <v>0</v>
      </c>
      <c r="AE39" s="57">
        <f t="shared" si="21"/>
        <v>0</v>
      </c>
      <c r="AF39" s="84"/>
      <c r="AG39" s="84"/>
      <c r="AH39" s="84"/>
      <c r="AI39" s="84"/>
      <c r="AJ39" s="84"/>
    </row>
    <row r="40" spans="1:36" ht="54" customHeight="1">
      <c r="A40" s="111"/>
      <c r="B40" s="155">
        <v>0</v>
      </c>
      <c r="C40" s="155">
        <v>0</v>
      </c>
      <c r="D40" s="155">
        <v>0</v>
      </c>
      <c r="E40" s="155">
        <v>2</v>
      </c>
      <c r="F40" s="155">
        <v>0</v>
      </c>
      <c r="G40" s="150">
        <v>3</v>
      </c>
      <c r="H40" s="143">
        <v>0</v>
      </c>
      <c r="I40" s="144">
        <v>0</v>
      </c>
      <c r="J40" s="145">
        <v>3</v>
      </c>
      <c r="K40" s="146">
        <v>0</v>
      </c>
      <c r="L40" s="147">
        <v>0</v>
      </c>
      <c r="M40" s="143">
        <v>0</v>
      </c>
      <c r="N40" s="94">
        <v>0</v>
      </c>
      <c r="O40" s="312" t="b">
        <v>0</v>
      </c>
      <c r="P40" s="249">
        <v>21</v>
      </c>
      <c r="Q40" s="223" t="s">
        <v>73</v>
      </c>
      <c r="R40" s="72"/>
      <c r="S40" s="7">
        <f t="shared" si="9"/>
        <v>0</v>
      </c>
      <c r="T40" s="7">
        <f t="shared" si="10"/>
        <v>0</v>
      </c>
      <c r="U40" s="7">
        <f t="shared" si="11"/>
        <v>0</v>
      </c>
      <c r="V40" s="7">
        <f t="shared" si="12"/>
        <v>0</v>
      </c>
      <c r="W40" s="7">
        <f t="shared" si="13"/>
        <v>0</v>
      </c>
      <c r="X40" s="57">
        <f t="shared" si="14"/>
        <v>0</v>
      </c>
      <c r="Y40" s="57">
        <f t="shared" si="15"/>
        <v>0</v>
      </c>
      <c r="Z40" s="57">
        <f t="shared" si="16"/>
        <v>0</v>
      </c>
      <c r="AA40" s="57">
        <f t="shared" si="17"/>
        <v>0</v>
      </c>
      <c r="AB40" s="57">
        <f t="shared" si="18"/>
        <v>0</v>
      </c>
      <c r="AC40" s="57">
        <f t="shared" si="19"/>
        <v>0</v>
      </c>
      <c r="AD40" s="57">
        <f t="shared" si="20"/>
        <v>0</v>
      </c>
      <c r="AE40" s="57">
        <f t="shared" si="21"/>
        <v>0</v>
      </c>
      <c r="AF40" s="84"/>
      <c r="AG40" s="84"/>
      <c r="AH40" s="84"/>
      <c r="AI40" s="84"/>
      <c r="AJ40" s="84"/>
    </row>
    <row r="41" spans="1:36" ht="53.25" customHeight="1">
      <c r="A41" s="111"/>
      <c r="B41" s="137">
        <v>0</v>
      </c>
      <c r="C41" s="137">
        <v>3</v>
      </c>
      <c r="D41" s="137">
        <v>0</v>
      </c>
      <c r="E41" s="137">
        <v>1</v>
      </c>
      <c r="F41" s="137">
        <v>0</v>
      </c>
      <c r="G41" s="150">
        <v>0</v>
      </c>
      <c r="H41" s="143">
        <v>2</v>
      </c>
      <c r="I41" s="144">
        <v>2</v>
      </c>
      <c r="J41" s="145">
        <v>0</v>
      </c>
      <c r="K41" s="146">
        <v>2</v>
      </c>
      <c r="L41" s="147">
        <v>2</v>
      </c>
      <c r="M41" s="143">
        <v>0</v>
      </c>
      <c r="N41" s="94">
        <v>0</v>
      </c>
      <c r="O41" s="312" t="b">
        <v>0</v>
      </c>
      <c r="P41" s="249">
        <v>22</v>
      </c>
      <c r="Q41" s="60" t="s">
        <v>94</v>
      </c>
      <c r="R41" s="69"/>
      <c r="S41" s="7">
        <f t="shared" si="9"/>
        <v>0</v>
      </c>
      <c r="T41" s="7">
        <f t="shared" si="10"/>
        <v>0</v>
      </c>
      <c r="U41" s="7">
        <f t="shared" si="11"/>
        <v>0</v>
      </c>
      <c r="V41" s="7">
        <f t="shared" si="12"/>
        <v>0</v>
      </c>
      <c r="W41" s="7">
        <f t="shared" si="13"/>
        <v>0</v>
      </c>
      <c r="X41" s="57">
        <f t="shared" si="14"/>
        <v>0</v>
      </c>
      <c r="Y41" s="57">
        <f t="shared" si="15"/>
        <v>0</v>
      </c>
      <c r="Z41" s="57">
        <f t="shared" si="16"/>
        <v>0</v>
      </c>
      <c r="AA41" s="57">
        <f t="shared" si="17"/>
        <v>0</v>
      </c>
      <c r="AB41" s="57">
        <f t="shared" si="18"/>
        <v>0</v>
      </c>
      <c r="AC41" s="57">
        <f t="shared" si="19"/>
        <v>0</v>
      </c>
      <c r="AD41" s="57">
        <f t="shared" si="20"/>
        <v>0</v>
      </c>
      <c r="AE41" s="57">
        <f t="shared" si="21"/>
        <v>0</v>
      </c>
      <c r="AF41" s="84"/>
      <c r="AG41" s="84"/>
      <c r="AH41" s="84"/>
      <c r="AI41" s="84"/>
      <c r="AJ41" s="84"/>
    </row>
    <row r="42" spans="1:36" ht="28.5" customHeight="1">
      <c r="A42" s="111"/>
      <c r="B42" s="148">
        <v>2</v>
      </c>
      <c r="C42" s="148">
        <v>3</v>
      </c>
      <c r="D42" s="148">
        <v>0</v>
      </c>
      <c r="E42" s="148">
        <v>1</v>
      </c>
      <c r="F42" s="148">
        <v>0</v>
      </c>
      <c r="G42" s="150">
        <v>0</v>
      </c>
      <c r="H42" s="143">
        <v>3</v>
      </c>
      <c r="I42" s="144">
        <v>0</v>
      </c>
      <c r="J42" s="145">
        <v>0</v>
      </c>
      <c r="K42" s="146">
        <v>3</v>
      </c>
      <c r="L42" s="147">
        <v>0</v>
      </c>
      <c r="M42" s="143">
        <v>0</v>
      </c>
      <c r="N42" s="94">
        <v>0</v>
      </c>
      <c r="O42" s="312" t="b">
        <v>0</v>
      </c>
      <c r="P42" s="249">
        <v>23</v>
      </c>
      <c r="Q42" s="60" t="s">
        <v>37</v>
      </c>
      <c r="R42" s="69"/>
      <c r="S42" s="7">
        <f t="shared" si="9"/>
        <v>0</v>
      </c>
      <c r="T42" s="7">
        <f t="shared" si="10"/>
        <v>0</v>
      </c>
      <c r="U42" s="7">
        <f t="shared" si="11"/>
        <v>0</v>
      </c>
      <c r="V42" s="7">
        <f t="shared" si="12"/>
        <v>0</v>
      </c>
      <c r="W42" s="7">
        <f t="shared" si="13"/>
        <v>0</v>
      </c>
      <c r="X42" s="57">
        <f t="shared" si="14"/>
        <v>0</v>
      </c>
      <c r="Y42" s="57">
        <f t="shared" si="15"/>
        <v>0</v>
      </c>
      <c r="Z42" s="57">
        <f t="shared" si="16"/>
        <v>0</v>
      </c>
      <c r="AA42" s="57">
        <f t="shared" si="17"/>
        <v>0</v>
      </c>
      <c r="AB42" s="57">
        <f t="shared" si="18"/>
        <v>0</v>
      </c>
      <c r="AC42" s="57">
        <f t="shared" si="19"/>
        <v>0</v>
      </c>
      <c r="AD42" s="57">
        <f t="shared" si="20"/>
        <v>0</v>
      </c>
      <c r="AE42" s="57">
        <f t="shared" si="21"/>
        <v>0</v>
      </c>
      <c r="AF42" s="84"/>
      <c r="AG42" s="84"/>
      <c r="AH42" s="84"/>
      <c r="AI42" s="84"/>
      <c r="AJ42" s="84"/>
    </row>
    <row r="43" spans="1:36" ht="54" customHeight="1">
      <c r="A43" s="111"/>
      <c r="B43" s="148">
        <v>3</v>
      </c>
      <c r="C43" s="148">
        <v>3</v>
      </c>
      <c r="D43" s="148">
        <v>0</v>
      </c>
      <c r="E43" s="148">
        <v>2</v>
      </c>
      <c r="F43" s="148">
        <v>0</v>
      </c>
      <c r="G43" s="150">
        <v>0</v>
      </c>
      <c r="H43" s="143">
        <v>3</v>
      </c>
      <c r="I43" s="144">
        <v>2</v>
      </c>
      <c r="J43" s="145">
        <v>0</v>
      </c>
      <c r="K43" s="146">
        <v>3</v>
      </c>
      <c r="L43" s="147">
        <v>1</v>
      </c>
      <c r="M43" s="143">
        <v>0</v>
      </c>
      <c r="N43" s="94">
        <v>0</v>
      </c>
      <c r="O43" s="312" t="b">
        <v>0</v>
      </c>
      <c r="P43" s="249">
        <v>24</v>
      </c>
      <c r="Q43" s="60" t="s">
        <v>67</v>
      </c>
      <c r="R43" s="69"/>
      <c r="S43" s="7">
        <f t="shared" si="9"/>
        <v>0</v>
      </c>
      <c r="T43" s="7">
        <f t="shared" si="10"/>
        <v>0</v>
      </c>
      <c r="U43" s="7">
        <f t="shared" si="11"/>
        <v>0</v>
      </c>
      <c r="V43" s="7">
        <f t="shared" si="12"/>
        <v>0</v>
      </c>
      <c r="W43" s="7">
        <f t="shared" si="13"/>
        <v>0</v>
      </c>
      <c r="X43" s="57">
        <f t="shared" si="14"/>
        <v>0</v>
      </c>
      <c r="Y43" s="57">
        <f t="shared" si="15"/>
        <v>0</v>
      </c>
      <c r="Z43" s="57">
        <f t="shared" si="16"/>
        <v>0</v>
      </c>
      <c r="AA43" s="57">
        <f t="shared" si="17"/>
        <v>0</v>
      </c>
      <c r="AB43" s="57">
        <f t="shared" si="18"/>
        <v>0</v>
      </c>
      <c r="AC43" s="57">
        <f t="shared" si="19"/>
        <v>0</v>
      </c>
      <c r="AD43" s="57">
        <f t="shared" si="20"/>
        <v>0</v>
      </c>
      <c r="AE43" s="57">
        <f t="shared" si="21"/>
        <v>0</v>
      </c>
      <c r="AF43" s="84"/>
      <c r="AG43" s="84"/>
      <c r="AH43" s="84"/>
      <c r="AI43" s="84"/>
      <c r="AJ43" s="84"/>
    </row>
    <row r="44" spans="1:36" ht="74.25" customHeight="1">
      <c r="A44" s="111"/>
      <c r="B44" s="148">
        <v>0</v>
      </c>
      <c r="C44" s="148">
        <v>2</v>
      </c>
      <c r="D44" s="148">
        <v>0</v>
      </c>
      <c r="E44" s="148">
        <v>1</v>
      </c>
      <c r="F44" s="148">
        <v>0</v>
      </c>
      <c r="G44" s="150">
        <v>0</v>
      </c>
      <c r="H44" s="143">
        <v>0</v>
      </c>
      <c r="I44" s="144">
        <v>2</v>
      </c>
      <c r="J44" s="145">
        <v>0</v>
      </c>
      <c r="K44" s="146">
        <v>0</v>
      </c>
      <c r="L44" s="147">
        <v>3</v>
      </c>
      <c r="M44" s="143">
        <v>0</v>
      </c>
      <c r="N44" s="94">
        <v>0</v>
      </c>
      <c r="O44" s="312" t="b">
        <v>0</v>
      </c>
      <c r="P44" s="249">
        <v>25</v>
      </c>
      <c r="Q44" s="60" t="s">
        <v>102</v>
      </c>
      <c r="R44" s="69"/>
      <c r="S44" s="7">
        <f t="shared" si="9"/>
        <v>0</v>
      </c>
      <c r="T44" s="7">
        <f t="shared" si="10"/>
        <v>0</v>
      </c>
      <c r="U44" s="7">
        <f t="shared" si="11"/>
        <v>0</v>
      </c>
      <c r="V44" s="7">
        <f t="shared" si="12"/>
        <v>0</v>
      </c>
      <c r="W44" s="7">
        <f t="shared" si="13"/>
        <v>0</v>
      </c>
      <c r="X44" s="57">
        <f t="shared" si="14"/>
        <v>0</v>
      </c>
      <c r="Y44" s="57">
        <f t="shared" si="15"/>
        <v>0</v>
      </c>
      <c r="Z44" s="57">
        <f t="shared" si="16"/>
        <v>0</v>
      </c>
      <c r="AA44" s="57">
        <f t="shared" si="17"/>
        <v>0</v>
      </c>
      <c r="AB44" s="57">
        <f t="shared" si="18"/>
        <v>0</v>
      </c>
      <c r="AC44" s="57">
        <f t="shared" si="19"/>
        <v>0</v>
      </c>
      <c r="AD44" s="57">
        <f t="shared" si="20"/>
        <v>0</v>
      </c>
      <c r="AE44" s="57">
        <f t="shared" si="21"/>
        <v>0</v>
      </c>
      <c r="AF44" s="84"/>
      <c r="AG44" s="84"/>
      <c r="AH44" s="84"/>
      <c r="AI44" s="84"/>
      <c r="AJ44" s="84"/>
    </row>
    <row r="45" spans="1:36" ht="79.5" customHeight="1">
      <c r="A45" s="111"/>
      <c r="B45" s="152"/>
      <c r="C45" s="152"/>
      <c r="D45" s="152"/>
      <c r="E45" s="152"/>
      <c r="F45" s="152"/>
      <c r="G45" s="150">
        <v>0</v>
      </c>
      <c r="H45" s="143">
        <v>0</v>
      </c>
      <c r="I45" s="144">
        <v>0</v>
      </c>
      <c r="J45" s="145">
        <v>0</v>
      </c>
      <c r="K45" s="146">
        <v>0</v>
      </c>
      <c r="L45" s="147">
        <v>2</v>
      </c>
      <c r="M45" s="143">
        <v>0</v>
      </c>
      <c r="N45" s="94">
        <v>0</v>
      </c>
      <c r="O45" s="312" t="b">
        <v>0</v>
      </c>
      <c r="P45" s="252">
        <v>26</v>
      </c>
      <c r="Q45" s="60" t="s">
        <v>85</v>
      </c>
      <c r="R45" s="69"/>
      <c r="S45" s="13"/>
      <c r="T45" s="13"/>
      <c r="U45" s="13"/>
      <c r="V45" s="13"/>
      <c r="W45" s="13"/>
      <c r="X45" s="57">
        <f t="shared" si="14"/>
        <v>0</v>
      </c>
      <c r="Y45" s="57">
        <f t="shared" si="15"/>
        <v>0</v>
      </c>
      <c r="Z45" s="57">
        <f t="shared" si="16"/>
        <v>0</v>
      </c>
      <c r="AA45" s="57">
        <f t="shared" si="17"/>
        <v>0</v>
      </c>
      <c r="AB45" s="57">
        <f t="shared" si="18"/>
        <v>0</v>
      </c>
      <c r="AC45" s="57">
        <f t="shared" si="19"/>
        <v>0</v>
      </c>
      <c r="AD45" s="57">
        <f t="shared" si="20"/>
        <v>0</v>
      </c>
      <c r="AE45" s="57">
        <f t="shared" si="21"/>
        <v>0</v>
      </c>
      <c r="AF45" s="84"/>
      <c r="AG45" s="84"/>
      <c r="AH45" s="84"/>
      <c r="AI45" s="84"/>
      <c r="AJ45" s="84"/>
    </row>
    <row r="46" spans="1:36" ht="22.5" customHeight="1">
      <c r="A46" s="111"/>
      <c r="B46" s="156"/>
      <c r="C46" s="156"/>
      <c r="D46" s="156"/>
      <c r="E46" s="156"/>
      <c r="F46" s="156"/>
      <c r="G46" s="150">
        <v>0</v>
      </c>
      <c r="H46" s="143">
        <v>0</v>
      </c>
      <c r="I46" s="144">
        <v>0</v>
      </c>
      <c r="J46" s="145">
        <v>0</v>
      </c>
      <c r="K46" s="146">
        <v>0</v>
      </c>
      <c r="L46" s="147">
        <v>0</v>
      </c>
      <c r="M46" s="143">
        <v>0</v>
      </c>
      <c r="N46" s="94">
        <v>0</v>
      </c>
      <c r="O46" s="312"/>
      <c r="P46" s="252">
        <v>27</v>
      </c>
      <c r="Q46" s="76" t="s">
        <v>104</v>
      </c>
      <c r="R46" s="74"/>
      <c r="S46" s="16"/>
      <c r="T46" s="16"/>
      <c r="U46" s="16"/>
      <c r="V46" s="16"/>
      <c r="W46" s="16"/>
      <c r="X46" s="11"/>
      <c r="Y46" s="11"/>
      <c r="Z46" s="11"/>
      <c r="AA46" s="11"/>
      <c r="AB46" s="11"/>
      <c r="AC46" s="11"/>
      <c r="AD46" s="11"/>
      <c r="AE46" s="11"/>
      <c r="AF46" s="84"/>
      <c r="AG46" s="84"/>
      <c r="AH46" s="84"/>
      <c r="AI46" s="84"/>
      <c r="AJ46" s="84"/>
    </row>
    <row r="47" spans="1:36" ht="39.75" customHeight="1">
      <c r="A47" s="111"/>
      <c r="B47" s="152"/>
      <c r="C47" s="152"/>
      <c r="D47" s="152"/>
      <c r="E47" s="152"/>
      <c r="F47" s="152"/>
      <c r="G47" s="150">
        <v>0</v>
      </c>
      <c r="H47" s="143">
        <v>1</v>
      </c>
      <c r="I47" s="144">
        <v>0</v>
      </c>
      <c r="J47" s="145">
        <v>0</v>
      </c>
      <c r="K47" s="146">
        <v>1</v>
      </c>
      <c r="L47" s="147">
        <v>0</v>
      </c>
      <c r="M47" s="143">
        <v>0</v>
      </c>
      <c r="N47" s="94">
        <v>0</v>
      </c>
      <c r="O47" s="312" t="b">
        <v>0</v>
      </c>
      <c r="P47" s="247" t="s">
        <v>0</v>
      </c>
      <c r="Q47" s="76" t="s">
        <v>71</v>
      </c>
      <c r="R47" s="69"/>
      <c r="S47" s="13"/>
      <c r="T47" s="13"/>
      <c r="U47" s="13"/>
      <c r="V47" s="13"/>
      <c r="W47" s="13"/>
      <c r="X47" s="57">
        <f t="shared" si="14"/>
        <v>0</v>
      </c>
      <c r="Y47" s="57">
        <f aca="true" t="shared" si="22" ref="Y47:AE54">IF($O47,H47,0)</f>
        <v>0</v>
      </c>
      <c r="Z47" s="57">
        <f t="shared" si="22"/>
        <v>0</v>
      </c>
      <c r="AA47" s="57">
        <f t="shared" si="22"/>
        <v>0</v>
      </c>
      <c r="AB47" s="57">
        <f t="shared" si="22"/>
        <v>0</v>
      </c>
      <c r="AC47" s="57">
        <f t="shared" si="22"/>
        <v>0</v>
      </c>
      <c r="AD47" s="57">
        <f t="shared" si="22"/>
        <v>0</v>
      </c>
      <c r="AE47" s="57">
        <f t="shared" si="22"/>
        <v>0</v>
      </c>
      <c r="AF47" s="84"/>
      <c r="AG47" s="84"/>
      <c r="AH47" s="84"/>
      <c r="AI47" s="84"/>
      <c r="AJ47" s="84"/>
    </row>
    <row r="48" spans="1:36" ht="30" customHeight="1">
      <c r="A48" s="111"/>
      <c r="B48" s="152"/>
      <c r="C48" s="152"/>
      <c r="D48" s="152"/>
      <c r="E48" s="152"/>
      <c r="F48" s="152"/>
      <c r="G48" s="150">
        <v>0</v>
      </c>
      <c r="H48" s="143">
        <v>2</v>
      </c>
      <c r="I48" s="144">
        <v>0</v>
      </c>
      <c r="J48" s="145">
        <v>0</v>
      </c>
      <c r="K48" s="146">
        <v>2</v>
      </c>
      <c r="L48" s="147">
        <v>0</v>
      </c>
      <c r="M48" s="143">
        <v>0</v>
      </c>
      <c r="N48" s="94">
        <v>0</v>
      </c>
      <c r="O48" s="312" t="b">
        <v>0</v>
      </c>
      <c r="P48" s="247" t="s">
        <v>1</v>
      </c>
      <c r="Q48" s="76" t="s">
        <v>72</v>
      </c>
      <c r="R48" s="69"/>
      <c r="S48" s="13"/>
      <c r="T48" s="13"/>
      <c r="U48" s="13"/>
      <c r="V48" s="13"/>
      <c r="W48" s="13"/>
      <c r="X48" s="57">
        <f t="shared" si="14"/>
        <v>0</v>
      </c>
      <c r="Y48" s="57">
        <f t="shared" si="22"/>
        <v>0</v>
      </c>
      <c r="Z48" s="57">
        <f t="shared" si="22"/>
        <v>0</v>
      </c>
      <c r="AA48" s="57">
        <f t="shared" si="22"/>
        <v>0</v>
      </c>
      <c r="AB48" s="57">
        <f t="shared" si="22"/>
        <v>0</v>
      </c>
      <c r="AC48" s="57">
        <f t="shared" si="22"/>
        <v>0</v>
      </c>
      <c r="AD48" s="57">
        <f t="shared" si="22"/>
        <v>0</v>
      </c>
      <c r="AE48" s="57">
        <f t="shared" si="22"/>
        <v>0</v>
      </c>
      <c r="AF48" s="84"/>
      <c r="AG48" s="84"/>
      <c r="AH48" s="84"/>
      <c r="AI48" s="84"/>
      <c r="AJ48" s="84"/>
    </row>
    <row r="49" spans="1:36" ht="37.5" customHeight="1">
      <c r="A49" s="111"/>
      <c r="B49" s="152"/>
      <c r="C49" s="152"/>
      <c r="D49" s="152"/>
      <c r="E49" s="152"/>
      <c r="F49" s="152"/>
      <c r="G49" s="150">
        <v>0</v>
      </c>
      <c r="H49" s="143">
        <v>3</v>
      </c>
      <c r="I49" s="144">
        <v>0</v>
      </c>
      <c r="J49" s="145">
        <v>0</v>
      </c>
      <c r="K49" s="146">
        <v>3</v>
      </c>
      <c r="L49" s="147">
        <v>0</v>
      </c>
      <c r="M49" s="143">
        <v>0</v>
      </c>
      <c r="N49" s="94">
        <v>0</v>
      </c>
      <c r="O49" s="312" t="b">
        <v>0</v>
      </c>
      <c r="P49" s="247" t="s">
        <v>2</v>
      </c>
      <c r="Q49" s="76" t="s">
        <v>77</v>
      </c>
      <c r="R49" s="69"/>
      <c r="S49" s="13"/>
      <c r="T49" s="13"/>
      <c r="U49" s="13"/>
      <c r="V49" s="13"/>
      <c r="W49" s="13"/>
      <c r="X49" s="57">
        <f t="shared" si="14"/>
        <v>0</v>
      </c>
      <c r="Y49" s="57">
        <f t="shared" si="22"/>
        <v>0</v>
      </c>
      <c r="Z49" s="57">
        <f t="shared" si="22"/>
        <v>0</v>
      </c>
      <c r="AA49" s="57">
        <f t="shared" si="22"/>
        <v>0</v>
      </c>
      <c r="AB49" s="57">
        <f t="shared" si="22"/>
        <v>0</v>
      </c>
      <c r="AC49" s="57">
        <f t="shared" si="22"/>
        <v>0</v>
      </c>
      <c r="AD49" s="57">
        <f t="shared" si="22"/>
        <v>0</v>
      </c>
      <c r="AE49" s="57">
        <f t="shared" si="22"/>
        <v>0</v>
      </c>
      <c r="AF49" s="84"/>
      <c r="AG49" s="84"/>
      <c r="AH49" s="84"/>
      <c r="AI49" s="84"/>
      <c r="AJ49" s="84"/>
    </row>
    <row r="50" spans="1:36" ht="42" customHeight="1">
      <c r="A50" s="111"/>
      <c r="B50" s="148">
        <v>3</v>
      </c>
      <c r="C50" s="148">
        <v>2</v>
      </c>
      <c r="D50" s="148">
        <v>2</v>
      </c>
      <c r="E50" s="148">
        <v>3</v>
      </c>
      <c r="F50" s="148">
        <v>2</v>
      </c>
      <c r="G50" s="150"/>
      <c r="H50" s="143"/>
      <c r="I50" s="144"/>
      <c r="J50" s="145"/>
      <c r="K50" s="146"/>
      <c r="L50" s="147"/>
      <c r="M50" s="143"/>
      <c r="N50" s="94"/>
      <c r="O50" s="312" t="b">
        <v>0</v>
      </c>
      <c r="P50" s="249">
        <v>28</v>
      </c>
      <c r="Q50" s="76" t="s">
        <v>75</v>
      </c>
      <c r="R50" s="78"/>
      <c r="S50" s="7">
        <f>IF($O50,B50,0)</f>
        <v>0</v>
      </c>
      <c r="T50" s="7">
        <f>IF($O50,C50,0)</f>
        <v>0</v>
      </c>
      <c r="U50" s="7">
        <f>IF($O50,D50,0)</f>
        <v>0</v>
      </c>
      <c r="V50" s="7">
        <f>IF($O50,E50,0)</f>
        <v>0</v>
      </c>
      <c r="W50" s="7">
        <f>IF($O50,F50,0)</f>
        <v>0</v>
      </c>
      <c r="X50" s="11"/>
      <c r="Y50" s="11"/>
      <c r="Z50" s="11"/>
      <c r="AA50" s="11"/>
      <c r="AB50" s="11"/>
      <c r="AC50" s="11"/>
      <c r="AD50" s="11"/>
      <c r="AE50" s="11"/>
      <c r="AF50" s="84"/>
      <c r="AG50" s="84"/>
      <c r="AH50" s="84"/>
      <c r="AI50" s="84"/>
      <c r="AJ50" s="84"/>
    </row>
    <row r="51" spans="1:36" ht="19.5" customHeight="1">
      <c r="A51" s="111"/>
      <c r="B51" s="157"/>
      <c r="C51" s="157"/>
      <c r="D51" s="157"/>
      <c r="E51" s="157"/>
      <c r="F51" s="157"/>
      <c r="G51" s="150">
        <v>0</v>
      </c>
      <c r="H51" s="143">
        <v>0</v>
      </c>
      <c r="I51" s="144">
        <v>0</v>
      </c>
      <c r="J51" s="145">
        <v>0</v>
      </c>
      <c r="K51" s="146">
        <v>0</v>
      </c>
      <c r="L51" s="147">
        <v>0</v>
      </c>
      <c r="M51" s="143">
        <v>0</v>
      </c>
      <c r="N51" s="94">
        <v>0</v>
      </c>
      <c r="O51" s="312" t="b">
        <v>0</v>
      </c>
      <c r="P51" s="247">
        <v>29</v>
      </c>
      <c r="Q51" s="352" t="s">
        <v>88</v>
      </c>
      <c r="R51" s="78"/>
      <c r="S51" s="77" t="s">
        <v>3</v>
      </c>
      <c r="T51" s="17" t="s">
        <v>3</v>
      </c>
      <c r="U51" s="17" t="s">
        <v>3</v>
      </c>
      <c r="V51" s="17" t="s">
        <v>3</v>
      </c>
      <c r="W51" s="17" t="s">
        <v>3</v>
      </c>
      <c r="X51" s="11"/>
      <c r="Y51" s="11" t="s">
        <v>3</v>
      </c>
      <c r="Z51" s="11" t="s">
        <v>3</v>
      </c>
      <c r="AA51" s="11" t="s">
        <v>3</v>
      </c>
      <c r="AB51" s="11" t="s">
        <v>3</v>
      </c>
      <c r="AC51" s="11" t="s">
        <v>3</v>
      </c>
      <c r="AD51" s="11" t="s">
        <v>3</v>
      </c>
      <c r="AE51" s="11" t="s">
        <v>3</v>
      </c>
      <c r="AF51" s="84"/>
      <c r="AG51" s="84"/>
      <c r="AH51" s="84"/>
      <c r="AI51" s="84"/>
      <c r="AJ51" s="84"/>
    </row>
    <row r="52" spans="1:36" ht="19.5" customHeight="1">
      <c r="A52" s="111"/>
      <c r="B52" s="157"/>
      <c r="C52" s="157"/>
      <c r="D52" s="157"/>
      <c r="E52" s="157"/>
      <c r="F52" s="157"/>
      <c r="G52" s="150"/>
      <c r="H52" s="143"/>
      <c r="I52" s="144"/>
      <c r="J52" s="145"/>
      <c r="K52" s="146"/>
      <c r="L52" s="147"/>
      <c r="M52" s="143"/>
      <c r="N52" s="94"/>
      <c r="O52" s="312" t="b">
        <v>0</v>
      </c>
      <c r="P52" s="251"/>
      <c r="Q52" s="367"/>
      <c r="R52" s="79"/>
      <c r="S52" s="77"/>
      <c r="T52" s="17"/>
      <c r="U52" s="17"/>
      <c r="V52" s="17"/>
      <c r="W52" s="17"/>
      <c r="X52" s="11"/>
      <c r="Y52" s="11"/>
      <c r="Z52" s="11"/>
      <c r="AA52" s="11"/>
      <c r="AB52" s="11"/>
      <c r="AC52" s="11"/>
      <c r="AD52" s="11"/>
      <c r="AE52" s="11"/>
      <c r="AF52" s="84"/>
      <c r="AG52" s="84"/>
      <c r="AH52" s="84"/>
      <c r="AI52" s="84"/>
      <c r="AJ52" s="84"/>
    </row>
    <row r="53" spans="1:36" ht="30" customHeight="1">
      <c r="A53" s="111"/>
      <c r="B53" s="148">
        <v>0</v>
      </c>
      <c r="C53" s="148">
        <v>1</v>
      </c>
      <c r="D53" s="148">
        <v>1</v>
      </c>
      <c r="E53" s="148">
        <v>1</v>
      </c>
      <c r="F53" s="148">
        <v>1</v>
      </c>
      <c r="G53" s="150">
        <v>0</v>
      </c>
      <c r="H53" s="143">
        <v>0</v>
      </c>
      <c r="I53" s="144">
        <v>0</v>
      </c>
      <c r="J53" s="145">
        <v>0</v>
      </c>
      <c r="K53" s="146">
        <v>0</v>
      </c>
      <c r="L53" s="147">
        <v>0</v>
      </c>
      <c r="M53" s="143">
        <v>0</v>
      </c>
      <c r="N53" s="94">
        <v>3</v>
      </c>
      <c r="O53" s="312" t="b">
        <v>0</v>
      </c>
      <c r="P53" s="249">
        <v>30</v>
      </c>
      <c r="Q53" s="219" t="s">
        <v>38</v>
      </c>
      <c r="R53" s="79"/>
      <c r="S53" s="7">
        <f aca="true" t="shared" si="23" ref="S53:W55">IF($O53,B53,0)</f>
        <v>0</v>
      </c>
      <c r="T53" s="7">
        <f t="shared" si="23"/>
        <v>0</v>
      </c>
      <c r="U53" s="7">
        <f t="shared" si="23"/>
        <v>0</v>
      </c>
      <c r="V53" s="7">
        <f t="shared" si="23"/>
        <v>0</v>
      </c>
      <c r="W53" s="7">
        <f t="shared" si="23"/>
        <v>0</v>
      </c>
      <c r="X53" s="57">
        <f t="shared" si="14"/>
        <v>0</v>
      </c>
      <c r="Y53" s="57">
        <f t="shared" si="22"/>
        <v>0</v>
      </c>
      <c r="Z53" s="57">
        <f t="shared" si="22"/>
        <v>0</v>
      </c>
      <c r="AA53" s="57">
        <f t="shared" si="22"/>
        <v>0</v>
      </c>
      <c r="AB53" s="57">
        <f t="shared" si="22"/>
        <v>0</v>
      </c>
      <c r="AC53" s="57">
        <f t="shared" si="22"/>
        <v>0</v>
      </c>
      <c r="AD53" s="57">
        <f t="shared" si="22"/>
        <v>0</v>
      </c>
      <c r="AE53" s="57">
        <f t="shared" si="22"/>
        <v>0</v>
      </c>
      <c r="AF53" s="84"/>
      <c r="AG53" s="84"/>
      <c r="AH53" s="84"/>
      <c r="AI53" s="84"/>
      <c r="AJ53" s="84"/>
    </row>
    <row r="54" spans="1:36" ht="39.75" customHeight="1">
      <c r="A54" s="111"/>
      <c r="B54" s="148">
        <v>0</v>
      </c>
      <c r="C54" s="148">
        <v>0</v>
      </c>
      <c r="D54" s="148">
        <v>3</v>
      </c>
      <c r="E54" s="148">
        <v>3</v>
      </c>
      <c r="F54" s="148">
        <v>3</v>
      </c>
      <c r="G54" s="158">
        <v>0</v>
      </c>
      <c r="H54" s="143">
        <v>0</v>
      </c>
      <c r="I54" s="144">
        <v>0</v>
      </c>
      <c r="J54" s="145">
        <v>0</v>
      </c>
      <c r="K54" s="146">
        <v>0</v>
      </c>
      <c r="L54" s="147">
        <v>0</v>
      </c>
      <c r="M54" s="143">
        <v>0</v>
      </c>
      <c r="N54" s="94">
        <v>2</v>
      </c>
      <c r="O54" s="312" t="b">
        <v>0</v>
      </c>
      <c r="P54" s="249">
        <v>31</v>
      </c>
      <c r="Q54" s="219" t="s">
        <v>68</v>
      </c>
      <c r="R54" s="69"/>
      <c r="S54" s="7">
        <f t="shared" si="23"/>
        <v>0</v>
      </c>
      <c r="T54" s="7">
        <f t="shared" si="23"/>
        <v>0</v>
      </c>
      <c r="U54" s="7">
        <f t="shared" si="23"/>
        <v>0</v>
      </c>
      <c r="V54" s="7">
        <f t="shared" si="23"/>
        <v>0</v>
      </c>
      <c r="W54" s="7">
        <f t="shared" si="23"/>
        <v>0</v>
      </c>
      <c r="X54" s="57">
        <f t="shared" si="14"/>
        <v>0</v>
      </c>
      <c r="Y54" s="57">
        <f t="shared" si="22"/>
        <v>0</v>
      </c>
      <c r="Z54" s="57">
        <f t="shared" si="22"/>
        <v>0</v>
      </c>
      <c r="AA54" s="57">
        <f t="shared" si="22"/>
        <v>0</v>
      </c>
      <c r="AB54" s="57">
        <f t="shared" si="22"/>
        <v>0</v>
      </c>
      <c r="AC54" s="57">
        <f t="shared" si="22"/>
        <v>0</v>
      </c>
      <c r="AD54" s="57">
        <f t="shared" si="22"/>
        <v>0</v>
      </c>
      <c r="AE54" s="57">
        <f t="shared" si="22"/>
        <v>0</v>
      </c>
      <c r="AF54" s="84"/>
      <c r="AG54" s="84"/>
      <c r="AH54" s="84"/>
      <c r="AI54" s="84"/>
      <c r="AJ54" s="84"/>
    </row>
    <row r="55" spans="1:36" ht="39.75" customHeight="1">
      <c r="A55" s="111"/>
      <c r="B55" s="148">
        <v>0</v>
      </c>
      <c r="C55" s="148">
        <v>3</v>
      </c>
      <c r="D55" s="148">
        <v>3</v>
      </c>
      <c r="E55" s="148">
        <v>3</v>
      </c>
      <c r="F55" s="148">
        <v>1</v>
      </c>
      <c r="G55" s="159"/>
      <c r="H55" s="160"/>
      <c r="I55" s="160"/>
      <c r="J55" s="160"/>
      <c r="K55" s="160"/>
      <c r="L55" s="160"/>
      <c r="M55" s="160"/>
      <c r="N55" s="48"/>
      <c r="O55" s="312" t="b">
        <v>0</v>
      </c>
      <c r="P55" s="249">
        <v>32</v>
      </c>
      <c r="Q55" s="219" t="s">
        <v>86</v>
      </c>
      <c r="R55" s="61"/>
      <c r="S55" s="7">
        <f t="shared" si="23"/>
        <v>0</v>
      </c>
      <c r="T55" s="7">
        <f t="shared" si="23"/>
        <v>0</v>
      </c>
      <c r="U55" s="7">
        <f t="shared" si="23"/>
        <v>0</v>
      </c>
      <c r="V55" s="7">
        <f t="shared" si="23"/>
        <v>0</v>
      </c>
      <c r="W55" s="7">
        <f t="shared" si="23"/>
        <v>0</v>
      </c>
      <c r="X55" s="11"/>
      <c r="Y55" s="11"/>
      <c r="Z55" s="11"/>
      <c r="AA55" s="11"/>
      <c r="AB55" s="11"/>
      <c r="AC55" s="11"/>
      <c r="AD55" s="11"/>
      <c r="AE55" s="11"/>
      <c r="AF55" s="84"/>
      <c r="AG55" s="84"/>
      <c r="AH55" s="84"/>
      <c r="AI55" s="84"/>
      <c r="AJ55" s="84"/>
    </row>
    <row r="56" spans="1:36" ht="30" customHeight="1" thickBot="1">
      <c r="A56" s="315"/>
      <c r="B56" s="316"/>
      <c r="C56" s="316"/>
      <c r="D56" s="316"/>
      <c r="E56" s="316"/>
      <c r="F56" s="316"/>
      <c r="G56" s="317">
        <v>0</v>
      </c>
      <c r="H56" s="318">
        <v>0</v>
      </c>
      <c r="I56" s="319">
        <v>0</v>
      </c>
      <c r="J56" s="320">
        <v>0</v>
      </c>
      <c r="K56" s="321">
        <v>0</v>
      </c>
      <c r="L56" s="322">
        <v>0</v>
      </c>
      <c r="M56" s="318">
        <v>0</v>
      </c>
      <c r="N56" s="323">
        <v>3</v>
      </c>
      <c r="O56" s="312" t="b">
        <v>0</v>
      </c>
      <c r="P56" s="249">
        <v>33</v>
      </c>
      <c r="Q56" s="219" t="s">
        <v>39</v>
      </c>
      <c r="R56" s="69"/>
      <c r="S56" s="201"/>
      <c r="T56" s="201"/>
      <c r="U56" s="201"/>
      <c r="V56" s="13"/>
      <c r="W56" s="13"/>
      <c r="X56" s="202">
        <f aca="true" t="shared" si="24" ref="X56:AE56">IF($O56,G56,0)</f>
        <v>0</v>
      </c>
      <c r="Y56" s="202">
        <f t="shared" si="24"/>
        <v>0</v>
      </c>
      <c r="Z56" s="202">
        <f t="shared" si="24"/>
        <v>0</v>
      </c>
      <c r="AA56" s="57">
        <f t="shared" si="24"/>
        <v>0</v>
      </c>
      <c r="AB56" s="202">
        <f t="shared" si="24"/>
        <v>0</v>
      </c>
      <c r="AC56" s="202">
        <f t="shared" si="24"/>
        <v>0</v>
      </c>
      <c r="AD56" s="202">
        <f t="shared" si="24"/>
        <v>0</v>
      </c>
      <c r="AE56" s="202">
        <f t="shared" si="24"/>
        <v>0</v>
      </c>
      <c r="AF56" s="84"/>
      <c r="AG56" s="84"/>
      <c r="AH56" s="84"/>
      <c r="AI56" s="84"/>
      <c r="AJ56" s="84"/>
    </row>
    <row r="57" spans="1:36" ht="30" customHeight="1" thickBot="1">
      <c r="A57" s="190"/>
      <c r="B57" s="191"/>
      <c r="C57" s="191"/>
      <c r="D57" s="191"/>
      <c r="E57" s="191"/>
      <c r="F57" s="191"/>
      <c r="G57" s="192"/>
      <c r="H57" s="193"/>
      <c r="I57" s="194"/>
      <c r="J57" s="195"/>
      <c r="K57" s="196"/>
      <c r="L57" s="197"/>
      <c r="M57" s="193"/>
      <c r="N57" s="198"/>
      <c r="O57" s="324"/>
      <c r="P57" s="174"/>
      <c r="Q57" s="199"/>
      <c r="R57" s="92" t="s">
        <v>3</v>
      </c>
      <c r="S57" s="361" t="s">
        <v>61</v>
      </c>
      <c r="T57" s="362"/>
      <c r="U57" s="291">
        <f>SUM(S10:W10)</f>
        <v>0</v>
      </c>
      <c r="V57" s="200"/>
      <c r="W57" s="200"/>
      <c r="X57" s="363" t="s">
        <v>62</v>
      </c>
      <c r="Y57" s="364"/>
      <c r="Z57" s="292">
        <f>SUM(X10:AE10)</f>
        <v>0</v>
      </c>
      <c r="AA57" s="205"/>
      <c r="AB57" s="204" t="s">
        <v>63</v>
      </c>
      <c r="AC57" s="203"/>
      <c r="AD57" s="203"/>
      <c r="AE57" s="293">
        <f>Z57+U57</f>
        <v>0</v>
      </c>
      <c r="AF57" s="84"/>
      <c r="AG57" s="84"/>
      <c r="AH57" s="84"/>
      <c r="AI57" s="84"/>
      <c r="AJ57" s="84"/>
    </row>
    <row r="58" spans="1:36" ht="16.5" customHeight="1">
      <c r="A58" s="325"/>
      <c r="B58" s="90"/>
      <c r="C58" s="90"/>
      <c r="D58" s="90"/>
      <c r="E58" s="90"/>
      <c r="F58" s="90"/>
      <c r="G58" s="91"/>
      <c r="H58" s="90"/>
      <c r="I58" s="90"/>
      <c r="J58" s="90"/>
      <c r="K58" s="90"/>
      <c r="L58" s="90"/>
      <c r="M58" s="90"/>
      <c r="N58" s="90"/>
      <c r="O58" s="314"/>
      <c r="P58" s="174"/>
      <c r="Q58" s="88"/>
      <c r="R58" s="176"/>
      <c r="S58" s="86"/>
      <c r="T58" s="86"/>
      <c r="U58" s="86"/>
      <c r="V58" s="86"/>
      <c r="W58" s="86"/>
      <c r="X58" s="86"/>
      <c r="Y58" s="86"/>
      <c r="Z58" s="86"/>
      <c r="AA58" s="86"/>
      <c r="AB58" s="86"/>
      <c r="AC58" s="86"/>
      <c r="AD58" s="86"/>
      <c r="AE58" s="86"/>
      <c r="AF58" s="84"/>
      <c r="AG58" s="84"/>
      <c r="AH58" s="84"/>
      <c r="AI58" s="84"/>
      <c r="AJ58" s="84"/>
    </row>
    <row r="59" spans="1:36" ht="12.75">
      <c r="A59" s="325"/>
      <c r="B59" s="90"/>
      <c r="C59" s="90"/>
      <c r="D59" s="90"/>
      <c r="E59" s="90"/>
      <c r="F59" s="90"/>
      <c r="G59" s="91"/>
      <c r="H59" s="90"/>
      <c r="I59" s="90"/>
      <c r="J59" s="90"/>
      <c r="K59" s="90"/>
      <c r="L59" s="90"/>
      <c r="M59" s="90"/>
      <c r="N59" s="90"/>
      <c r="O59" s="314"/>
      <c r="P59" s="174"/>
      <c r="Q59" s="88"/>
      <c r="R59" s="92"/>
      <c r="S59" s="86"/>
      <c r="T59" s="86"/>
      <c r="U59" s="86"/>
      <c r="V59" s="86"/>
      <c r="W59" s="86"/>
      <c r="X59" s="86"/>
      <c r="Y59" s="86"/>
      <c r="Z59" s="86"/>
      <c r="AA59" s="86"/>
      <c r="AB59" s="86"/>
      <c r="AC59" s="86"/>
      <c r="AD59" s="86"/>
      <c r="AE59" s="86"/>
      <c r="AF59" s="84"/>
      <c r="AG59" s="84"/>
      <c r="AH59" s="84"/>
      <c r="AI59" s="84"/>
      <c r="AJ59" s="84"/>
    </row>
    <row r="60" spans="1:36" ht="12.75">
      <c r="A60" s="325"/>
      <c r="B60" s="90"/>
      <c r="C60" s="90"/>
      <c r="D60" s="90"/>
      <c r="E60" s="90"/>
      <c r="F60" s="90"/>
      <c r="G60" s="91"/>
      <c r="H60" s="90"/>
      <c r="I60" s="90"/>
      <c r="J60" s="90"/>
      <c r="K60" s="90"/>
      <c r="L60" s="90"/>
      <c r="M60" s="90"/>
      <c r="N60" s="90"/>
      <c r="O60" s="314"/>
      <c r="P60" s="174"/>
      <c r="Q60" s="88"/>
      <c r="R60" s="92"/>
      <c r="S60" s="86"/>
      <c r="T60" s="86"/>
      <c r="U60" s="86"/>
      <c r="V60" s="86"/>
      <c r="W60" s="86"/>
      <c r="X60" s="86"/>
      <c r="Y60" s="86"/>
      <c r="Z60" s="86"/>
      <c r="AA60" s="86"/>
      <c r="AB60" s="86"/>
      <c r="AC60" s="86"/>
      <c r="AD60" s="86"/>
      <c r="AE60" s="86"/>
      <c r="AF60" s="84"/>
      <c r="AG60" s="84"/>
      <c r="AH60" s="84"/>
      <c r="AI60" s="84"/>
      <c r="AJ60" s="84"/>
    </row>
    <row r="61" spans="1:36" ht="12.75">
      <c r="A61" s="325"/>
      <c r="B61" s="90"/>
      <c r="C61" s="90"/>
      <c r="D61" s="90"/>
      <c r="E61" s="90"/>
      <c r="F61" s="90"/>
      <c r="G61" s="91"/>
      <c r="H61" s="90"/>
      <c r="I61" s="90"/>
      <c r="J61" s="90"/>
      <c r="K61" s="90"/>
      <c r="L61" s="90"/>
      <c r="M61" s="90"/>
      <c r="N61" s="90"/>
      <c r="O61" s="314"/>
      <c r="P61" s="174"/>
      <c r="Q61" s="88"/>
      <c r="R61" s="92"/>
      <c r="S61" s="86"/>
      <c r="T61" s="86"/>
      <c r="U61" s="86"/>
      <c r="V61" s="86"/>
      <c r="W61" s="86"/>
      <c r="X61" s="86"/>
      <c r="Y61" s="86"/>
      <c r="Z61" s="86"/>
      <c r="AA61" s="86"/>
      <c r="AB61" s="86"/>
      <c r="AC61" s="86"/>
      <c r="AD61" s="86"/>
      <c r="AE61" s="86"/>
      <c r="AF61" s="84"/>
      <c r="AG61" s="84"/>
      <c r="AH61" s="84"/>
      <c r="AI61" s="84"/>
      <c r="AJ61" s="84"/>
    </row>
    <row r="62" spans="1:36" ht="12.75">
      <c r="A62" s="325"/>
      <c r="B62" s="90"/>
      <c r="C62" s="90"/>
      <c r="D62" s="90"/>
      <c r="E62" s="90"/>
      <c r="F62" s="90"/>
      <c r="G62" s="91"/>
      <c r="H62" s="90"/>
      <c r="I62" s="90"/>
      <c r="J62" s="90"/>
      <c r="K62" s="90"/>
      <c r="L62" s="90"/>
      <c r="M62" s="90"/>
      <c r="N62" s="90"/>
      <c r="O62" s="314"/>
      <c r="P62" s="174"/>
      <c r="Q62" s="88"/>
      <c r="R62" s="92"/>
      <c r="S62" s="86"/>
      <c r="T62" s="86"/>
      <c r="U62" s="86"/>
      <c r="V62" s="86"/>
      <c r="W62" s="86"/>
      <c r="X62" s="86"/>
      <c r="Y62" s="86"/>
      <c r="Z62" s="86"/>
      <c r="AA62" s="86"/>
      <c r="AB62" s="86"/>
      <c r="AC62" s="86"/>
      <c r="AD62" s="86"/>
      <c r="AE62" s="86"/>
      <c r="AF62" s="84"/>
      <c r="AG62" s="84"/>
      <c r="AH62" s="84"/>
      <c r="AI62" s="84"/>
      <c r="AJ62" s="84"/>
    </row>
    <row r="63" spans="1:36" ht="12.75">
      <c r="A63" s="325"/>
      <c r="B63" s="90"/>
      <c r="C63" s="90"/>
      <c r="D63" s="90"/>
      <c r="E63" s="90"/>
      <c r="F63" s="90"/>
      <c r="G63" s="91"/>
      <c r="H63" s="90"/>
      <c r="I63" s="90"/>
      <c r="J63" s="90"/>
      <c r="K63" s="90"/>
      <c r="L63" s="90"/>
      <c r="M63" s="90"/>
      <c r="N63" s="90"/>
      <c r="O63" s="314"/>
      <c r="P63" s="174"/>
      <c r="Q63" s="88" t="s">
        <v>3</v>
      </c>
      <c r="R63" s="92"/>
      <c r="S63" s="86"/>
      <c r="T63" s="86"/>
      <c r="U63" s="86"/>
      <c r="V63" s="86"/>
      <c r="W63" s="86"/>
      <c r="X63" s="86"/>
      <c r="Y63" s="86"/>
      <c r="Z63" s="86"/>
      <c r="AA63" s="86"/>
      <c r="AB63" s="86"/>
      <c r="AC63" s="86"/>
      <c r="AD63" s="86"/>
      <c r="AE63" s="86"/>
      <c r="AF63" s="84"/>
      <c r="AG63" s="84"/>
      <c r="AH63" s="84"/>
      <c r="AI63" s="84"/>
      <c r="AJ63" s="84"/>
    </row>
    <row r="64" spans="1:36" ht="12.75">
      <c r="A64" s="325"/>
      <c r="B64" s="90"/>
      <c r="C64" s="90"/>
      <c r="D64" s="90"/>
      <c r="E64" s="90"/>
      <c r="F64" s="90"/>
      <c r="G64" s="91"/>
      <c r="H64" s="90"/>
      <c r="I64" s="90"/>
      <c r="J64" s="90"/>
      <c r="K64" s="90"/>
      <c r="L64" s="90"/>
      <c r="M64" s="90"/>
      <c r="N64" s="90"/>
      <c r="O64" s="314"/>
      <c r="P64" s="174"/>
      <c r="Q64" s="88"/>
      <c r="R64" s="92"/>
      <c r="S64" s="86"/>
      <c r="T64" s="86"/>
      <c r="U64" s="86"/>
      <c r="V64" s="86"/>
      <c r="W64" s="177"/>
      <c r="X64" s="86"/>
      <c r="Y64" s="86"/>
      <c r="Z64" s="86"/>
      <c r="AA64" s="86"/>
      <c r="AB64" s="86"/>
      <c r="AC64" s="86"/>
      <c r="AD64" s="86"/>
      <c r="AE64" s="86"/>
      <c r="AF64" s="84"/>
      <c r="AG64" s="84"/>
      <c r="AH64" s="84"/>
      <c r="AI64" s="84"/>
      <c r="AJ64" s="84"/>
    </row>
    <row r="65" spans="1:84" s="20" customFormat="1" ht="19.5" customHeight="1">
      <c r="A65" s="28"/>
      <c r="B65" s="23"/>
      <c r="C65" s="23"/>
      <c r="D65" s="23"/>
      <c r="E65" s="23"/>
      <c r="F65" s="23"/>
      <c r="G65" s="24"/>
      <c r="H65" s="23"/>
      <c r="I65" s="23"/>
      <c r="J65" s="23"/>
      <c r="K65" s="23"/>
      <c r="L65" s="23"/>
      <c r="M65" s="23"/>
      <c r="N65" s="23"/>
      <c r="O65" s="311"/>
      <c r="P65" s="265"/>
      <c r="Q65" s="180" t="s">
        <v>26</v>
      </c>
      <c r="R65" s="371">
        <f>R2</f>
        <v>0</v>
      </c>
      <c r="S65" s="371"/>
      <c r="T65" s="371"/>
      <c r="U65" s="371"/>
      <c r="V65" s="371"/>
      <c r="W65" s="371"/>
      <c r="X65" s="371"/>
      <c r="Y65" s="371"/>
      <c r="Z65" s="371"/>
      <c r="AA65" s="371"/>
      <c r="AB65" s="371"/>
      <c r="AC65" s="371"/>
      <c r="AD65" s="371"/>
      <c r="AE65" s="371"/>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c r="BH65"/>
      <c r="BI65"/>
      <c r="BJ65"/>
      <c r="BK65"/>
      <c r="BL65"/>
      <c r="BM65"/>
      <c r="BN65"/>
      <c r="BO65"/>
      <c r="BP65"/>
      <c r="BQ65"/>
      <c r="BR65"/>
      <c r="BS65"/>
      <c r="BT65"/>
      <c r="BU65"/>
      <c r="BV65"/>
      <c r="BW65"/>
      <c r="BX65"/>
      <c r="BY65"/>
      <c r="BZ65"/>
      <c r="CA65"/>
      <c r="CB65"/>
      <c r="CC65"/>
      <c r="CD65"/>
      <c r="CE65"/>
      <c r="CF65"/>
    </row>
    <row r="66" spans="1:84" s="20" customFormat="1" ht="19.5" customHeight="1">
      <c r="A66" s="28"/>
      <c r="B66" s="23"/>
      <c r="C66" s="23"/>
      <c r="D66" s="23"/>
      <c r="E66" s="23"/>
      <c r="F66" s="23"/>
      <c r="G66" s="24"/>
      <c r="H66" s="23"/>
      <c r="I66" s="23"/>
      <c r="J66" s="23"/>
      <c r="K66" s="23"/>
      <c r="L66" s="23"/>
      <c r="M66" s="23"/>
      <c r="N66" s="23"/>
      <c r="O66" s="311"/>
      <c r="P66" s="265"/>
      <c r="Q66" s="180" t="s">
        <v>30</v>
      </c>
      <c r="R66" s="371">
        <f>R3</f>
        <v>0</v>
      </c>
      <c r="S66" s="371"/>
      <c r="T66" s="371"/>
      <c r="U66" s="371"/>
      <c r="V66" s="371"/>
      <c r="W66" s="371"/>
      <c r="X66" s="371"/>
      <c r="Y66" s="371"/>
      <c r="Z66" s="371"/>
      <c r="AA66" s="371"/>
      <c r="AB66" s="371"/>
      <c r="AC66" s="371"/>
      <c r="AD66" s="371"/>
      <c r="AE66" s="371"/>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c r="BH66"/>
      <c r="BI66"/>
      <c r="BJ66"/>
      <c r="BK66"/>
      <c r="BL66"/>
      <c r="BM66"/>
      <c r="BN66"/>
      <c r="BO66"/>
      <c r="BP66"/>
      <c r="BQ66"/>
      <c r="BR66"/>
      <c r="BS66"/>
      <c r="BT66"/>
      <c r="BU66"/>
      <c r="BV66"/>
      <c r="BW66"/>
      <c r="BX66"/>
      <c r="BY66"/>
      <c r="BZ66"/>
      <c r="CA66"/>
      <c r="CB66"/>
      <c r="CC66"/>
      <c r="CD66"/>
      <c r="CE66"/>
      <c r="CF66"/>
    </row>
    <row r="67" spans="1:84" s="20" customFormat="1" ht="19.5" customHeight="1" thickBot="1">
      <c r="A67" s="28"/>
      <c r="B67" s="23"/>
      <c r="C67" s="23"/>
      <c r="D67" s="23"/>
      <c r="E67" s="23"/>
      <c r="F67" s="23"/>
      <c r="G67" s="24"/>
      <c r="H67" s="23"/>
      <c r="I67" s="23"/>
      <c r="J67" s="23"/>
      <c r="K67" s="23"/>
      <c r="L67" s="23"/>
      <c r="M67" s="23"/>
      <c r="N67" s="23"/>
      <c r="O67" s="311"/>
      <c r="P67" s="265"/>
      <c r="Q67" s="180" t="s">
        <v>33</v>
      </c>
      <c r="R67" s="372" t="str">
        <f>R4</f>
        <v>0</v>
      </c>
      <c r="S67" s="372"/>
      <c r="T67" s="372"/>
      <c r="U67" s="372"/>
      <c r="V67" s="372"/>
      <c r="W67" s="372"/>
      <c r="X67" s="372"/>
      <c r="Y67" s="372"/>
      <c r="Z67" s="372"/>
      <c r="AA67" s="372"/>
      <c r="AB67" s="372"/>
      <c r="AC67" s="372"/>
      <c r="AD67" s="372"/>
      <c r="AE67" s="372"/>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c r="BH67"/>
      <c r="BI67"/>
      <c r="BJ67"/>
      <c r="BK67"/>
      <c r="BL67"/>
      <c r="BM67"/>
      <c r="BN67"/>
      <c r="BO67"/>
      <c r="BP67"/>
      <c r="BQ67"/>
      <c r="BR67"/>
      <c r="BS67"/>
      <c r="BT67"/>
      <c r="BU67"/>
      <c r="BV67"/>
      <c r="BW67"/>
      <c r="BX67"/>
      <c r="BY67"/>
      <c r="BZ67"/>
      <c r="CA67"/>
      <c r="CB67"/>
      <c r="CC67"/>
      <c r="CD67"/>
      <c r="CE67"/>
      <c r="CF67"/>
    </row>
    <row r="68" spans="1:84" s="20" customFormat="1" ht="12.75" customHeight="1">
      <c r="A68" s="28"/>
      <c r="B68" s="23"/>
      <c r="C68" s="23"/>
      <c r="D68" s="23"/>
      <c r="E68" s="23"/>
      <c r="F68" s="23"/>
      <c r="G68" s="24"/>
      <c r="H68" s="23"/>
      <c r="I68" s="23"/>
      <c r="J68" s="23"/>
      <c r="K68" s="23"/>
      <c r="L68" s="23"/>
      <c r="M68" s="23"/>
      <c r="N68" s="23"/>
      <c r="O68" s="311"/>
      <c r="P68" s="346" t="s">
        <v>3</v>
      </c>
      <c r="Q68" s="348" t="str">
        <f>Q7</f>
        <v> Soil and Water Eligibility Tool  (SWET)      Questions apply to offered all cropland or hay acres within a rotation                                                                                                                                                                             </v>
      </c>
      <c r="R68" s="349"/>
      <c r="S68" s="373" t="s">
        <v>8</v>
      </c>
      <c r="T68" s="374"/>
      <c r="U68" s="374"/>
      <c r="V68" s="374"/>
      <c r="W68" s="375"/>
      <c r="X68" s="376" t="s">
        <v>25</v>
      </c>
      <c r="Y68" s="374"/>
      <c r="Z68" s="374"/>
      <c r="AA68" s="374"/>
      <c r="AB68" s="374"/>
      <c r="AC68" s="374"/>
      <c r="AD68" s="374"/>
      <c r="AE68" s="377"/>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c r="BH68"/>
      <c r="BI68"/>
      <c r="BJ68"/>
      <c r="BK68"/>
      <c r="BL68"/>
      <c r="BM68"/>
      <c r="BN68"/>
      <c r="BO68"/>
      <c r="BP68"/>
      <c r="BQ68"/>
      <c r="BR68"/>
      <c r="BS68"/>
      <c r="BT68"/>
      <c r="BU68"/>
      <c r="BV68"/>
      <c r="BW68"/>
      <c r="BX68"/>
      <c r="BY68"/>
      <c r="BZ68"/>
      <c r="CA68"/>
      <c r="CB68"/>
      <c r="CC68"/>
      <c r="CD68"/>
      <c r="CE68"/>
      <c r="CF68"/>
    </row>
    <row r="69" spans="1:84" s="20" customFormat="1" ht="58.5" customHeight="1">
      <c r="A69" s="28"/>
      <c r="B69" s="23"/>
      <c r="C69" s="23"/>
      <c r="D69" s="23"/>
      <c r="E69" s="23"/>
      <c r="F69" s="23"/>
      <c r="G69" s="24"/>
      <c r="H69" s="23"/>
      <c r="I69" s="23"/>
      <c r="J69" s="23"/>
      <c r="K69" s="23"/>
      <c r="L69" s="23"/>
      <c r="M69" s="23"/>
      <c r="N69" s="23"/>
      <c r="O69" s="311"/>
      <c r="P69" s="347"/>
      <c r="Q69" s="350"/>
      <c r="R69" s="351"/>
      <c r="S69" s="178" t="s">
        <v>11</v>
      </c>
      <c r="T69" s="29" t="s">
        <v>9</v>
      </c>
      <c r="U69" s="29" t="s">
        <v>5</v>
      </c>
      <c r="V69" s="29" t="s">
        <v>29</v>
      </c>
      <c r="W69" s="62" t="s">
        <v>10</v>
      </c>
      <c r="X69" s="64" t="s">
        <v>58</v>
      </c>
      <c r="Y69" s="29" t="s">
        <v>41</v>
      </c>
      <c r="Z69" s="30" t="s">
        <v>42</v>
      </c>
      <c r="AA69" s="30" t="s">
        <v>59</v>
      </c>
      <c r="AB69" s="29" t="s">
        <v>44</v>
      </c>
      <c r="AC69" s="30" t="s">
        <v>45</v>
      </c>
      <c r="AD69" s="30" t="s">
        <v>23</v>
      </c>
      <c r="AE69" s="65" t="s">
        <v>60</v>
      </c>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c r="BH69"/>
      <c r="BI69"/>
      <c r="BJ69"/>
      <c r="BK69"/>
      <c r="BL69"/>
      <c r="BM69"/>
      <c r="BN69"/>
      <c r="BO69"/>
      <c r="BP69"/>
      <c r="BQ69"/>
      <c r="BR69"/>
      <c r="BS69"/>
      <c r="BT69"/>
      <c r="BU69"/>
      <c r="BV69"/>
      <c r="BW69"/>
      <c r="BX69"/>
      <c r="BY69"/>
      <c r="BZ69"/>
      <c r="CA69"/>
      <c r="CB69"/>
      <c r="CC69"/>
      <c r="CD69"/>
      <c r="CE69"/>
      <c r="CF69"/>
    </row>
    <row r="70" spans="1:84" s="20" customFormat="1" ht="16.5" customHeight="1">
      <c r="A70" s="28"/>
      <c r="B70" s="23"/>
      <c r="C70" s="23"/>
      <c r="D70" s="23"/>
      <c r="E70" s="23"/>
      <c r="F70" s="23"/>
      <c r="G70" s="24"/>
      <c r="H70" s="23"/>
      <c r="I70" s="23"/>
      <c r="J70" s="23"/>
      <c r="K70" s="23"/>
      <c r="L70" s="23"/>
      <c r="M70" s="23"/>
      <c r="N70" s="23"/>
      <c r="O70" s="311"/>
      <c r="P70" s="262"/>
      <c r="Q70" s="368" t="s">
        <v>12</v>
      </c>
      <c r="R70" s="369"/>
      <c r="S70" s="68" t="str">
        <f aca="true" t="shared" si="25" ref="S70:AE70">S8</f>
        <v>NA</v>
      </c>
      <c r="T70" s="31" t="str">
        <f t="shared" si="25"/>
        <v>NA</v>
      </c>
      <c r="U70" s="31" t="str">
        <f t="shared" si="25"/>
        <v>NA</v>
      </c>
      <c r="V70" s="31" t="str">
        <f t="shared" si="25"/>
        <v>NA</v>
      </c>
      <c r="W70" s="63" t="str">
        <f t="shared" si="25"/>
        <v>NA</v>
      </c>
      <c r="X70" s="66" t="str">
        <f t="shared" si="25"/>
        <v>NA</v>
      </c>
      <c r="Y70" s="31" t="str">
        <f t="shared" si="25"/>
        <v>NA</v>
      </c>
      <c r="Z70" s="31" t="str">
        <f t="shared" si="25"/>
        <v>NA</v>
      </c>
      <c r="AA70" s="32" t="str">
        <f t="shared" si="25"/>
        <v>NA</v>
      </c>
      <c r="AB70" s="31" t="str">
        <f t="shared" si="25"/>
        <v>NA</v>
      </c>
      <c r="AC70" s="31" t="str">
        <f t="shared" si="25"/>
        <v>NA</v>
      </c>
      <c r="AD70" s="31" t="str">
        <f t="shared" si="25"/>
        <v>NA</v>
      </c>
      <c r="AE70" s="67" t="str">
        <f t="shared" si="25"/>
        <v>NA</v>
      </c>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c r="BH70"/>
      <c r="BI70"/>
      <c r="BJ70"/>
      <c r="BK70"/>
      <c r="BL70"/>
      <c r="BM70"/>
      <c r="BN70"/>
      <c r="BO70"/>
      <c r="BP70"/>
      <c r="BQ70"/>
      <c r="BR70"/>
      <c r="BS70"/>
      <c r="BT70"/>
      <c r="BU70"/>
      <c r="BV70"/>
      <c r="BW70"/>
      <c r="BX70"/>
      <c r="BY70"/>
      <c r="BZ70"/>
      <c r="CA70"/>
      <c r="CB70"/>
      <c r="CC70"/>
      <c r="CD70"/>
      <c r="CE70"/>
      <c r="CF70"/>
    </row>
    <row r="71" spans="1:84" s="20" customFormat="1" ht="16.5" customHeight="1">
      <c r="A71" s="28"/>
      <c r="B71" s="23"/>
      <c r="C71" s="23"/>
      <c r="D71" s="23"/>
      <c r="E71" s="23"/>
      <c r="F71" s="23"/>
      <c r="G71" s="24"/>
      <c r="H71" s="23"/>
      <c r="I71" s="23"/>
      <c r="J71" s="23"/>
      <c r="K71" s="23"/>
      <c r="L71" s="23"/>
      <c r="M71" s="23"/>
      <c r="N71" s="23"/>
      <c r="O71" s="311"/>
      <c r="P71" s="266"/>
      <c r="Q71" s="368" t="s">
        <v>13</v>
      </c>
      <c r="R71" s="369"/>
      <c r="S71" s="179" t="str">
        <f aca="true" t="shared" si="26" ref="S71:AE71">S9</f>
        <v>NO</v>
      </c>
      <c r="T71" s="31" t="str">
        <f t="shared" si="26"/>
        <v>NO</v>
      </c>
      <c r="U71" s="31" t="str">
        <f t="shared" si="26"/>
        <v>NO</v>
      </c>
      <c r="V71" s="31" t="str">
        <f t="shared" si="26"/>
        <v>NO</v>
      </c>
      <c r="W71" s="63" t="str">
        <f t="shared" si="26"/>
        <v>NO</v>
      </c>
      <c r="X71" s="66" t="str">
        <f t="shared" si="26"/>
        <v>NO</v>
      </c>
      <c r="Y71" s="32" t="str">
        <f t="shared" si="26"/>
        <v>NO</v>
      </c>
      <c r="Z71" s="32" t="str">
        <f t="shared" si="26"/>
        <v>NO</v>
      </c>
      <c r="AA71" s="32" t="str">
        <f t="shared" si="26"/>
        <v>NO</v>
      </c>
      <c r="AB71" s="32" t="str">
        <f t="shared" si="26"/>
        <v>NO</v>
      </c>
      <c r="AC71" s="32" t="str">
        <f t="shared" si="26"/>
        <v>NO</v>
      </c>
      <c r="AD71" s="32" t="str">
        <f t="shared" si="26"/>
        <v>NO</v>
      </c>
      <c r="AE71" s="67" t="str">
        <f t="shared" si="26"/>
        <v>NO</v>
      </c>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c r="BH71"/>
      <c r="BI71"/>
      <c r="BJ71"/>
      <c r="BK71"/>
      <c r="BL71"/>
      <c r="BM71"/>
      <c r="BN71"/>
      <c r="BO71"/>
      <c r="BP71"/>
      <c r="BQ71"/>
      <c r="BR71"/>
      <c r="BS71"/>
      <c r="BT71"/>
      <c r="BU71"/>
      <c r="BV71"/>
      <c r="BW71"/>
      <c r="BX71"/>
      <c r="BY71"/>
      <c r="BZ71"/>
      <c r="CA71"/>
      <c r="CB71"/>
      <c r="CC71"/>
      <c r="CD71"/>
      <c r="CE71"/>
      <c r="CF71"/>
    </row>
    <row r="72" spans="1:84" s="20" customFormat="1" ht="16.5" customHeight="1" thickBot="1">
      <c r="A72" s="28"/>
      <c r="B72" s="23"/>
      <c r="C72" s="23"/>
      <c r="D72" s="23"/>
      <c r="E72" s="23"/>
      <c r="F72" s="23"/>
      <c r="G72" s="24"/>
      <c r="H72" s="23"/>
      <c r="I72" s="23"/>
      <c r="J72" s="23"/>
      <c r="K72" s="23"/>
      <c r="L72" s="23"/>
      <c r="M72" s="23"/>
      <c r="N72" s="23"/>
      <c r="O72" s="311"/>
      <c r="P72" s="267" t="s">
        <v>4</v>
      </c>
      <c r="Q72" s="368" t="s">
        <v>14</v>
      </c>
      <c r="R72" s="369"/>
      <c r="S72" s="294">
        <f aca="true" t="shared" si="27" ref="S72:AE72">S10</f>
        <v>0</v>
      </c>
      <c r="T72" s="295">
        <f t="shared" si="27"/>
        <v>0</v>
      </c>
      <c r="U72" s="295">
        <f t="shared" si="27"/>
        <v>0</v>
      </c>
      <c r="V72" s="295">
        <f t="shared" si="27"/>
        <v>0</v>
      </c>
      <c r="W72" s="296">
        <f t="shared" si="27"/>
        <v>0</v>
      </c>
      <c r="X72" s="297">
        <f t="shared" si="27"/>
        <v>0</v>
      </c>
      <c r="Y72" s="298">
        <f t="shared" si="27"/>
        <v>0</v>
      </c>
      <c r="Z72" s="298">
        <f t="shared" si="27"/>
        <v>0</v>
      </c>
      <c r="AA72" s="298">
        <f t="shared" si="27"/>
        <v>0</v>
      </c>
      <c r="AB72" s="298">
        <f t="shared" si="27"/>
        <v>0</v>
      </c>
      <c r="AC72" s="298">
        <f t="shared" si="27"/>
        <v>0</v>
      </c>
      <c r="AD72" s="298">
        <f t="shared" si="27"/>
        <v>0</v>
      </c>
      <c r="AE72" s="299">
        <f t="shared" si="27"/>
        <v>0</v>
      </c>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c r="BH72"/>
      <c r="BI72"/>
      <c r="BJ72"/>
      <c r="BK72"/>
      <c r="BL72"/>
      <c r="BM72"/>
      <c r="BN72"/>
      <c r="BO72"/>
      <c r="BP72"/>
      <c r="BQ72"/>
      <c r="BR72"/>
      <c r="BS72"/>
      <c r="BT72"/>
      <c r="BU72"/>
      <c r="BV72"/>
      <c r="BW72"/>
      <c r="BX72"/>
      <c r="BY72"/>
      <c r="BZ72"/>
      <c r="CA72"/>
      <c r="CB72"/>
      <c r="CC72"/>
      <c r="CD72"/>
      <c r="CE72"/>
      <c r="CF72"/>
    </row>
    <row r="73" spans="1:84" s="20" customFormat="1" ht="16.5" customHeight="1" thickBot="1">
      <c r="A73" s="28"/>
      <c r="B73" s="23"/>
      <c r="C73" s="23"/>
      <c r="D73" s="23"/>
      <c r="E73" s="23"/>
      <c r="F73" s="23"/>
      <c r="G73" s="24"/>
      <c r="H73" s="23"/>
      <c r="I73" s="23"/>
      <c r="J73" s="23"/>
      <c r="K73" s="23"/>
      <c r="L73" s="23"/>
      <c r="M73" s="23"/>
      <c r="N73" s="23"/>
      <c r="O73" s="311"/>
      <c r="P73" s="267"/>
      <c r="Q73" s="183" t="s">
        <v>129</v>
      </c>
      <c r="R73" s="300">
        <f>AE57</f>
        <v>0</v>
      </c>
      <c r="S73" s="228"/>
      <c r="T73" s="229" t="str">
        <f>S57</f>
        <v>Total SQ score =</v>
      </c>
      <c r="U73" s="230"/>
      <c r="V73" s="301">
        <f>U57</f>
        <v>0</v>
      </c>
      <c r="W73" s="208"/>
      <c r="X73" s="210"/>
      <c r="Y73" s="226" t="str">
        <f>X57</f>
        <v>Total WQ Score =</v>
      </c>
      <c r="Z73" s="227"/>
      <c r="AA73" s="227"/>
      <c r="AB73" s="302">
        <f>Z57</f>
        <v>0</v>
      </c>
      <c r="AC73" s="211"/>
      <c r="AD73" s="211"/>
      <c r="AE73" s="212"/>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c r="BH73"/>
      <c r="BI73"/>
      <c r="BJ73"/>
      <c r="BK73"/>
      <c r="BL73"/>
      <c r="BM73"/>
      <c r="BN73"/>
      <c r="BO73"/>
      <c r="BP73"/>
      <c r="BQ73"/>
      <c r="BR73"/>
      <c r="BS73"/>
      <c r="BT73"/>
      <c r="BU73"/>
      <c r="BV73"/>
      <c r="BW73"/>
      <c r="BX73"/>
      <c r="BY73"/>
      <c r="BZ73"/>
      <c r="CA73"/>
      <c r="CB73"/>
      <c r="CC73"/>
      <c r="CD73"/>
      <c r="CE73"/>
      <c r="CF73"/>
    </row>
    <row r="74" spans="1:84" s="20" customFormat="1" ht="20.25" customHeight="1">
      <c r="A74" s="28"/>
      <c r="B74" s="23"/>
      <c r="C74" s="23"/>
      <c r="D74" s="23"/>
      <c r="E74" s="23"/>
      <c r="F74" s="23"/>
      <c r="G74" s="24"/>
      <c r="H74" s="23"/>
      <c r="I74" s="23"/>
      <c r="J74" s="23"/>
      <c r="K74" s="23"/>
      <c r="L74" s="23"/>
      <c r="M74" s="23"/>
      <c r="N74" s="23"/>
      <c r="O74" s="311"/>
      <c r="P74" s="261">
        <f>P11</f>
        <v>1</v>
      </c>
      <c r="Q74" s="231" t="str">
        <f aca="true" t="shared" si="28" ref="Q74:Q119">Q11</f>
        <v>Enter the length of your rotation in “years” for the offered acres.  </v>
      </c>
      <c r="R74" s="161">
        <f>$R$11</f>
        <v>0</v>
      </c>
      <c r="S74" s="206"/>
      <c r="T74" s="206"/>
      <c r="U74" s="206"/>
      <c r="V74" s="206"/>
      <c r="W74" s="207"/>
      <c r="X74" s="209"/>
      <c r="Y74" s="206"/>
      <c r="Z74" s="206"/>
      <c r="AA74" s="206"/>
      <c r="AB74" s="206"/>
      <c r="AC74" s="206"/>
      <c r="AD74" s="206"/>
      <c r="AE74" s="206"/>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c r="BH74"/>
      <c r="BI74"/>
      <c r="BJ74"/>
      <c r="BK74"/>
      <c r="BL74"/>
      <c r="BM74"/>
      <c r="BN74"/>
      <c r="BO74"/>
      <c r="BP74"/>
      <c r="BQ74"/>
      <c r="BR74"/>
      <c r="BS74"/>
      <c r="BT74"/>
      <c r="BU74"/>
      <c r="BV74"/>
      <c r="BW74"/>
      <c r="BX74"/>
      <c r="BY74"/>
      <c r="BZ74"/>
      <c r="CA74"/>
      <c r="CB74"/>
      <c r="CC74"/>
      <c r="CD74"/>
      <c r="CE74"/>
      <c r="CF74"/>
    </row>
    <row r="75" spans="1:84" s="20" customFormat="1" ht="54" customHeight="1">
      <c r="A75" s="28"/>
      <c r="B75" s="23"/>
      <c r="C75" s="23"/>
      <c r="D75" s="23"/>
      <c r="E75" s="23"/>
      <c r="F75" s="23"/>
      <c r="G75" s="24"/>
      <c r="H75" s="23"/>
      <c r="I75" s="23"/>
      <c r="J75" s="23"/>
      <c r="K75" s="23"/>
      <c r="L75" s="23"/>
      <c r="M75" s="23"/>
      <c r="N75" s="23"/>
      <c r="O75" s="311"/>
      <c r="P75" s="261">
        <f aca="true" t="shared" si="29" ref="P75:P89">P12</f>
        <v>2</v>
      </c>
      <c r="Q75" s="231" t="str">
        <f t="shared" si="28"/>
        <v>Check if the Soil Conditioning Index (SCI) was used to determine soil quality eligibility and the SCI was positive for the offered acres.  This will trigger a pass for soil quality, but provide no points.  Complete the remaining questions.</v>
      </c>
      <c r="R75" s="161" t="str">
        <f>IF(O12,"Yes","No")</f>
        <v>No</v>
      </c>
      <c r="S75" s="162">
        <f>S12</f>
        <v>0</v>
      </c>
      <c r="T75" s="162">
        <f>T12</f>
        <v>0</v>
      </c>
      <c r="U75" s="162">
        <f>U12</f>
        <v>0</v>
      </c>
      <c r="V75" s="162">
        <f>V12</f>
        <v>0</v>
      </c>
      <c r="W75" s="170">
        <f>W12</f>
        <v>0</v>
      </c>
      <c r="X75" s="166"/>
      <c r="Y75" s="164"/>
      <c r="Z75" s="164"/>
      <c r="AA75" s="164"/>
      <c r="AB75" s="164"/>
      <c r="AC75" s="164"/>
      <c r="AD75" s="164"/>
      <c r="AE75" s="16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c r="BH75"/>
      <c r="BI75"/>
      <c r="BJ75"/>
      <c r="BK75"/>
      <c r="BL75"/>
      <c r="BM75"/>
      <c r="BN75"/>
      <c r="BO75"/>
      <c r="BP75"/>
      <c r="BQ75"/>
      <c r="BR75"/>
      <c r="BS75"/>
      <c r="BT75"/>
      <c r="BU75"/>
      <c r="BV75"/>
      <c r="BW75"/>
      <c r="BX75"/>
      <c r="BY75"/>
      <c r="BZ75"/>
      <c r="CA75"/>
      <c r="CB75"/>
      <c r="CC75"/>
      <c r="CD75"/>
      <c r="CE75"/>
      <c r="CF75"/>
    </row>
    <row r="76" spans="1:84" s="20" customFormat="1" ht="50.25" customHeight="1">
      <c r="A76" s="28"/>
      <c r="B76" s="23"/>
      <c r="C76" s="23"/>
      <c r="D76" s="23"/>
      <c r="E76" s="23"/>
      <c r="F76" s="23"/>
      <c r="G76" s="24"/>
      <c r="H76" s="23"/>
      <c r="I76" s="23"/>
      <c r="J76" s="23"/>
      <c r="K76" s="23"/>
      <c r="L76" s="23"/>
      <c r="M76" s="23"/>
      <c r="N76" s="23"/>
      <c r="O76" s="311"/>
      <c r="P76" s="261">
        <f t="shared" si="29"/>
        <v>3</v>
      </c>
      <c r="Q76" s="232" t="str">
        <f t="shared" si="28"/>
        <v>Based on your rotation, enter the number of your harvested crops that are included in each residue category, 3a-e.  These questions have crops grouped based on residue quality and quantity.   Do not include cover crops in your responses.</v>
      </c>
      <c r="R76" s="165"/>
      <c r="S76" s="164"/>
      <c r="T76" s="164"/>
      <c r="U76" s="164"/>
      <c r="V76" s="164"/>
      <c r="W76" s="169"/>
      <c r="X76" s="166"/>
      <c r="Y76" s="164"/>
      <c r="Z76" s="164"/>
      <c r="AA76" s="164"/>
      <c r="AB76" s="164"/>
      <c r="AC76" s="164"/>
      <c r="AD76" s="164"/>
      <c r="AE76" s="16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c r="BH76"/>
      <c r="BI76"/>
      <c r="BJ76"/>
      <c r="BK76"/>
      <c r="BL76"/>
      <c r="BM76"/>
      <c r="BN76"/>
      <c r="BO76"/>
      <c r="BP76"/>
      <c r="BQ76"/>
      <c r="BR76"/>
      <c r="BS76"/>
      <c r="BT76"/>
      <c r="BU76"/>
      <c r="BV76"/>
      <c r="BW76"/>
      <c r="BX76"/>
      <c r="BY76"/>
      <c r="BZ76"/>
      <c r="CA76"/>
      <c r="CB76"/>
      <c r="CC76"/>
      <c r="CD76"/>
      <c r="CE76"/>
      <c r="CF76"/>
    </row>
    <row r="77" spans="1:84" s="20" customFormat="1" ht="39" customHeight="1">
      <c r="A77" s="28"/>
      <c r="B77" s="23"/>
      <c r="C77" s="23"/>
      <c r="D77" s="23"/>
      <c r="E77" s="23"/>
      <c r="F77" s="23"/>
      <c r="G77" s="24"/>
      <c r="H77" s="23"/>
      <c r="I77" s="23"/>
      <c r="J77" s="23"/>
      <c r="K77" s="23"/>
      <c r="L77" s="23"/>
      <c r="M77" s="23"/>
      <c r="N77" s="23"/>
      <c r="O77" s="311"/>
      <c r="P77" s="261" t="str">
        <f t="shared" si="29"/>
        <v>a</v>
      </c>
      <c r="Q77" s="233" t="str">
        <f t="shared" si="28"/>
        <v>Enter the number of years in your rotation that include the following conditions: fallow crop periods (both chemical and tilled fallow), idle fields, or harvested sod.</v>
      </c>
      <c r="R77" s="161">
        <f aca="true" t="shared" si="30" ref="R77:R83">R14</f>
        <v>0</v>
      </c>
      <c r="S77" s="162">
        <f aca="true" t="shared" si="31" ref="S77:W83">S14</f>
        <v>0</v>
      </c>
      <c r="T77" s="162">
        <f t="shared" si="31"/>
        <v>0</v>
      </c>
      <c r="U77" s="162">
        <f t="shared" si="31"/>
        <v>0</v>
      </c>
      <c r="V77" s="162">
        <f t="shared" si="31"/>
        <v>0</v>
      </c>
      <c r="W77" s="170">
        <f t="shared" si="31"/>
        <v>0</v>
      </c>
      <c r="X77" s="166"/>
      <c r="Y77" s="164"/>
      <c r="Z77" s="164"/>
      <c r="AA77" s="164"/>
      <c r="AB77" s="164"/>
      <c r="AC77" s="164"/>
      <c r="AD77" s="164"/>
      <c r="AE77" s="16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c r="BH77"/>
      <c r="BI77"/>
      <c r="BJ77"/>
      <c r="BK77"/>
      <c r="BL77"/>
      <c r="BM77"/>
      <c r="BN77"/>
      <c r="BO77"/>
      <c r="BP77"/>
      <c r="BQ77"/>
      <c r="BR77"/>
      <c r="BS77"/>
      <c r="BT77"/>
      <c r="BU77"/>
      <c r="BV77"/>
      <c r="BW77"/>
      <c r="BX77"/>
      <c r="BY77"/>
      <c r="BZ77"/>
      <c r="CA77"/>
      <c r="CB77"/>
      <c r="CC77"/>
      <c r="CD77"/>
      <c r="CE77"/>
      <c r="CF77"/>
    </row>
    <row r="78" spans="1:84" s="20" customFormat="1" ht="60">
      <c r="A78" s="28"/>
      <c r="B78" s="23"/>
      <c r="C78" s="23"/>
      <c r="D78" s="23"/>
      <c r="E78" s="23"/>
      <c r="F78" s="23"/>
      <c r="G78" s="24"/>
      <c r="H78" s="23"/>
      <c r="I78" s="23"/>
      <c r="J78" s="23"/>
      <c r="K78" s="23"/>
      <c r="L78" s="23"/>
      <c r="M78" s="23"/>
      <c r="N78" s="23"/>
      <c r="O78" s="311"/>
      <c r="P78" s="261" t="str">
        <f t="shared" si="29"/>
        <v>b</v>
      </c>
      <c r="Q78" s="234" t="str">
        <f t="shared" si="28"/>
        <v>Enter the number of harvested crops in your rotation that are included in the list below or included in the comments (or are similar to those listed if not listed):  Asparagus, Beans dry edible, Beets, Broccoli, Cabbage, Carrots, Strawberries, Vegetables, or similar crops.</v>
      </c>
      <c r="R78" s="161">
        <f t="shared" si="30"/>
        <v>0</v>
      </c>
      <c r="S78" s="162">
        <f t="shared" si="31"/>
        <v>0</v>
      </c>
      <c r="T78" s="162">
        <f t="shared" si="31"/>
        <v>0</v>
      </c>
      <c r="U78" s="162">
        <f t="shared" si="31"/>
        <v>0</v>
      </c>
      <c r="V78" s="162">
        <f t="shared" si="31"/>
        <v>0</v>
      </c>
      <c r="W78" s="170">
        <f t="shared" si="31"/>
        <v>0</v>
      </c>
      <c r="X78" s="166"/>
      <c r="Y78" s="164"/>
      <c r="Z78" s="164"/>
      <c r="AA78" s="164"/>
      <c r="AB78" s="164"/>
      <c r="AC78" s="164"/>
      <c r="AD78" s="164"/>
      <c r="AE78" s="16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c r="BH78"/>
      <c r="BI78"/>
      <c r="BJ78"/>
      <c r="BK78"/>
      <c r="BL78"/>
      <c r="BM78"/>
      <c r="BN78"/>
      <c r="BO78"/>
      <c r="BP78"/>
      <c r="BQ78"/>
      <c r="BR78"/>
      <c r="BS78"/>
      <c r="BT78"/>
      <c r="BU78"/>
      <c r="BV78"/>
      <c r="BW78"/>
      <c r="BX78"/>
      <c r="BY78"/>
      <c r="BZ78"/>
      <c r="CA78"/>
      <c r="CB78"/>
      <c r="CC78"/>
      <c r="CD78"/>
      <c r="CE78"/>
      <c r="CF78"/>
    </row>
    <row r="79" spans="1:84" s="20" customFormat="1" ht="74.25" customHeight="1">
      <c r="A79" s="28"/>
      <c r="B79" s="23"/>
      <c r="C79" s="23"/>
      <c r="D79" s="23"/>
      <c r="E79" s="23"/>
      <c r="F79" s="23"/>
      <c r="G79" s="24"/>
      <c r="H79" s="23"/>
      <c r="I79" s="23"/>
      <c r="J79" s="23"/>
      <c r="K79" s="23"/>
      <c r="L79" s="23"/>
      <c r="M79" s="23"/>
      <c r="N79" s="23"/>
      <c r="O79" s="311"/>
      <c r="P79" s="261" t="str">
        <f t="shared" si="29"/>
        <v>c</v>
      </c>
      <c r="Q79" s="234" t="str">
        <f t="shared" si="28"/>
        <v>Enter the number of harvested crops in your rotation that are included in the list below (or are similar to the list below if not listed): Buckwheat, Canola, Chicory, Coffee, Corn silage, Cotton, Flaxseed, Guar, Hops, Lentils, Peanuts, Pineapples, Potatoes, Safflower, Soybeans, Sugarbeets, Sunflower, Tobacco, or similar crops (see list).</v>
      </c>
      <c r="R79" s="161">
        <f t="shared" si="30"/>
        <v>0</v>
      </c>
      <c r="S79" s="162">
        <f t="shared" si="31"/>
        <v>0</v>
      </c>
      <c r="T79" s="162">
        <f t="shared" si="31"/>
        <v>0</v>
      </c>
      <c r="U79" s="162">
        <f t="shared" si="31"/>
        <v>0</v>
      </c>
      <c r="V79" s="162">
        <f t="shared" si="31"/>
        <v>0</v>
      </c>
      <c r="W79" s="170">
        <f t="shared" si="31"/>
        <v>0</v>
      </c>
      <c r="X79" s="166"/>
      <c r="Y79" s="164"/>
      <c r="Z79" s="164"/>
      <c r="AA79" s="164"/>
      <c r="AB79" s="164"/>
      <c r="AC79" s="164"/>
      <c r="AD79" s="164"/>
      <c r="AE79" s="16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c r="BH79"/>
      <c r="BI79"/>
      <c r="BJ79"/>
      <c r="BK79"/>
      <c r="BL79"/>
      <c r="BM79"/>
      <c r="BN79"/>
      <c r="BO79"/>
      <c r="BP79"/>
      <c r="BQ79"/>
      <c r="BR79"/>
      <c r="BS79"/>
      <c r="BT79"/>
      <c r="BU79"/>
      <c r="BV79"/>
      <c r="BW79"/>
      <c r="BX79"/>
      <c r="BY79"/>
      <c r="BZ79"/>
      <c r="CA79"/>
      <c r="CB79"/>
      <c r="CC79"/>
      <c r="CD79"/>
      <c r="CE79"/>
      <c r="CF79"/>
    </row>
    <row r="80" spans="1:84" s="20" customFormat="1" ht="72">
      <c r="A80" s="28"/>
      <c r="B80" s="23"/>
      <c r="C80" s="23"/>
      <c r="D80" s="23"/>
      <c r="E80" s="23"/>
      <c r="F80" s="23"/>
      <c r="G80" s="24"/>
      <c r="H80" s="23"/>
      <c r="I80" s="23"/>
      <c r="J80" s="23"/>
      <c r="K80" s="23"/>
      <c r="L80" s="23"/>
      <c r="M80" s="23"/>
      <c r="N80" s="23"/>
      <c r="O80" s="311"/>
      <c r="P80" s="261" t="str">
        <f t="shared" si="29"/>
        <v>d</v>
      </c>
      <c r="Q80" s="234" t="str">
        <f t="shared" si="28"/>
        <v>Enter the number of harvested crops in your rotation that are included in the list below (or are similar to the list below if not listed):  Amaranth, Berry/Fruit Crops (Trees and Shrubs), Corn Grain/Popcorn, Cranberries, Mint all for oil, Mushrooms, Nut Trees, Rapeseed, Rice,  Small Grains, Sorghum all, Sugarcane, or similar crops (see list).</v>
      </c>
      <c r="R80" s="161">
        <f t="shared" si="30"/>
        <v>0</v>
      </c>
      <c r="S80" s="162">
        <f t="shared" si="31"/>
        <v>0</v>
      </c>
      <c r="T80" s="162">
        <f t="shared" si="31"/>
        <v>0</v>
      </c>
      <c r="U80" s="162">
        <f t="shared" si="31"/>
        <v>0</v>
      </c>
      <c r="V80" s="162">
        <f t="shared" si="31"/>
        <v>0</v>
      </c>
      <c r="W80" s="170">
        <f t="shared" si="31"/>
        <v>0</v>
      </c>
      <c r="X80" s="166"/>
      <c r="Y80" s="164"/>
      <c r="Z80" s="164"/>
      <c r="AA80" s="164"/>
      <c r="AB80" s="164"/>
      <c r="AC80" s="164"/>
      <c r="AD80" s="164"/>
      <c r="AE80" s="16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c r="BH80"/>
      <c r="BI80"/>
      <c r="BJ80"/>
      <c r="BK80"/>
      <c r="BL80"/>
      <c r="BM80"/>
      <c r="BN80"/>
      <c r="BO80"/>
      <c r="BP80"/>
      <c r="BQ80"/>
      <c r="BR80"/>
      <c r="BS80"/>
      <c r="BT80"/>
      <c r="BU80"/>
      <c r="BV80"/>
      <c r="BW80"/>
      <c r="BX80"/>
      <c r="BY80"/>
      <c r="BZ80"/>
      <c r="CA80"/>
      <c r="CB80"/>
      <c r="CC80"/>
      <c r="CD80"/>
      <c r="CE80"/>
      <c r="CF80"/>
    </row>
    <row r="81" spans="1:84" s="20" customFormat="1" ht="48">
      <c r="A81" s="28"/>
      <c r="B81" s="23"/>
      <c r="C81" s="23"/>
      <c r="D81" s="23"/>
      <c r="E81" s="23"/>
      <c r="F81" s="23"/>
      <c r="G81" s="24"/>
      <c r="H81" s="23"/>
      <c r="I81" s="23"/>
      <c r="J81" s="23"/>
      <c r="K81" s="23"/>
      <c r="L81" s="23"/>
      <c r="M81" s="23"/>
      <c r="N81" s="23"/>
      <c r="O81" s="311"/>
      <c r="P81" s="261" t="str">
        <f t="shared" si="29"/>
        <v>e</v>
      </c>
      <c r="Q81" s="234" t="str">
        <f t="shared" si="28"/>
        <v>Enter the number of harvested crops in your rotation that are included in the list below (or are similar to the list below if not listed):   Dichondra, Grass Hay/Seed, Legume Hay /Seed, Lotus root, or similar herbaceous perennial crops.</v>
      </c>
      <c r="R81" s="161">
        <f t="shared" si="30"/>
        <v>0</v>
      </c>
      <c r="S81" s="162">
        <f t="shared" si="31"/>
        <v>0</v>
      </c>
      <c r="T81" s="162">
        <f t="shared" si="31"/>
        <v>0</v>
      </c>
      <c r="U81" s="162">
        <f t="shared" si="31"/>
        <v>0</v>
      </c>
      <c r="V81" s="162">
        <f t="shared" si="31"/>
        <v>0</v>
      </c>
      <c r="W81" s="170">
        <f t="shared" si="31"/>
        <v>0</v>
      </c>
      <c r="X81" s="166"/>
      <c r="Y81" s="164"/>
      <c r="Z81" s="164"/>
      <c r="AA81" s="164"/>
      <c r="AB81" s="164"/>
      <c r="AC81" s="164"/>
      <c r="AD81" s="164"/>
      <c r="AE81" s="16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c r="BH81"/>
      <c r="BI81"/>
      <c r="BJ81"/>
      <c r="BK81"/>
      <c r="BL81"/>
      <c r="BM81"/>
      <c r="BN81"/>
      <c r="BO81"/>
      <c r="BP81"/>
      <c r="BQ81"/>
      <c r="BR81"/>
      <c r="BS81"/>
      <c r="BT81"/>
      <c r="BU81"/>
      <c r="BV81"/>
      <c r="BW81"/>
      <c r="BX81"/>
      <c r="BY81"/>
      <c r="BZ81"/>
      <c r="CA81"/>
      <c r="CB81"/>
      <c r="CC81"/>
      <c r="CD81"/>
      <c r="CE81"/>
      <c r="CF81"/>
    </row>
    <row r="82" spans="1:84" s="20" customFormat="1" ht="48">
      <c r="A82" s="28"/>
      <c r="B82" s="23"/>
      <c r="C82" s="23"/>
      <c r="D82" s="23"/>
      <c r="E82" s="23"/>
      <c r="F82" s="23"/>
      <c r="G82" s="24"/>
      <c r="H82" s="23"/>
      <c r="I82" s="23"/>
      <c r="J82" s="23"/>
      <c r="K82" s="23"/>
      <c r="L82" s="23"/>
      <c r="M82" s="23"/>
      <c r="N82" s="23"/>
      <c r="O82" s="311"/>
      <c r="P82" s="268">
        <f t="shared" si="29"/>
        <v>4</v>
      </c>
      <c r="Q82" s="235" t="str">
        <f t="shared" si="28"/>
        <v>Enter the number of harvested crops in your rotation that have “full-width tillage, deeper than 4 inches” less than 60 days prior to planting.   This does not include fertilizer injectors, in-row subsoilers or cover crops. </v>
      </c>
      <c r="R82" s="161">
        <f t="shared" si="30"/>
        <v>0</v>
      </c>
      <c r="S82" s="162">
        <f t="shared" si="31"/>
        <v>0</v>
      </c>
      <c r="T82" s="162">
        <f t="shared" si="31"/>
        <v>0</v>
      </c>
      <c r="U82" s="162">
        <f t="shared" si="31"/>
        <v>0</v>
      </c>
      <c r="V82" s="162">
        <f t="shared" si="31"/>
        <v>0</v>
      </c>
      <c r="W82" s="170">
        <f t="shared" si="31"/>
        <v>0</v>
      </c>
      <c r="X82" s="166"/>
      <c r="Y82" s="164"/>
      <c r="Z82" s="164"/>
      <c r="AA82" s="164"/>
      <c r="AB82" s="164"/>
      <c r="AC82" s="164"/>
      <c r="AD82" s="164"/>
      <c r="AE82" s="16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c r="BH82"/>
      <c r="BI82"/>
      <c r="BJ82"/>
      <c r="BK82"/>
      <c r="BL82"/>
      <c r="BM82"/>
      <c r="BN82"/>
      <c r="BO82"/>
      <c r="BP82"/>
      <c r="BQ82"/>
      <c r="BR82"/>
      <c r="BS82"/>
      <c r="BT82"/>
      <c r="BU82"/>
      <c r="BV82"/>
      <c r="BW82"/>
      <c r="BX82"/>
      <c r="BY82"/>
      <c r="BZ82"/>
      <c r="CA82"/>
      <c r="CB82"/>
      <c r="CC82"/>
      <c r="CD82"/>
      <c r="CE82"/>
      <c r="CF82"/>
    </row>
    <row r="83" spans="1:84" s="20" customFormat="1" ht="75.75" customHeight="1">
      <c r="A83" s="28"/>
      <c r="B83" s="23"/>
      <c r="C83" s="23"/>
      <c r="D83" s="23"/>
      <c r="E83" s="23"/>
      <c r="F83" s="23"/>
      <c r="G83" s="24"/>
      <c r="H83" s="23"/>
      <c r="I83" s="23"/>
      <c r="J83" s="23"/>
      <c r="K83" s="23"/>
      <c r="L83" s="23"/>
      <c r="M83" s="23"/>
      <c r="N83" s="23"/>
      <c r="O83" s="311"/>
      <c r="P83" s="269">
        <f t="shared" si="29"/>
        <v>5</v>
      </c>
      <c r="Q83" s="235" t="str">
        <f t="shared" si="28"/>
        <v>Enter the number of crops in your rotation that have full-width tillage, deeper than 4 inches, performed post-harvest or more than 60 days prior to the normal or next planting date. Ignore alternate year cultivation in every other alleyway during dry season to manage moisture competition in orchards and vineyards. Does not include seedbed preparation immediately prior to planting a cover crop.</v>
      </c>
      <c r="R83" s="161">
        <f t="shared" si="30"/>
        <v>0</v>
      </c>
      <c r="S83" s="162">
        <f t="shared" si="31"/>
        <v>0</v>
      </c>
      <c r="T83" s="162">
        <f t="shared" si="31"/>
        <v>0</v>
      </c>
      <c r="U83" s="162">
        <f t="shared" si="31"/>
        <v>0</v>
      </c>
      <c r="V83" s="162">
        <f t="shared" si="31"/>
        <v>0</v>
      </c>
      <c r="W83" s="170">
        <f t="shared" si="31"/>
        <v>0</v>
      </c>
      <c r="X83" s="166"/>
      <c r="Y83" s="164"/>
      <c r="Z83" s="164"/>
      <c r="AA83" s="164"/>
      <c r="AB83" s="164"/>
      <c r="AC83" s="164"/>
      <c r="AD83" s="164"/>
      <c r="AE83" s="16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c r="BH83"/>
      <c r="BI83"/>
      <c r="BJ83"/>
      <c r="BK83"/>
      <c r="BL83"/>
      <c r="BM83"/>
      <c r="BN83"/>
      <c r="BO83"/>
      <c r="BP83"/>
      <c r="BQ83"/>
      <c r="BR83"/>
      <c r="BS83"/>
      <c r="BT83"/>
      <c r="BU83"/>
      <c r="BV83"/>
      <c r="BW83"/>
      <c r="BX83"/>
      <c r="BY83"/>
      <c r="BZ83"/>
      <c r="CA83"/>
      <c r="CB83"/>
      <c r="CC83"/>
      <c r="CD83"/>
      <c r="CE83"/>
      <c r="CF83"/>
    </row>
    <row r="84" spans="1:84" s="20" customFormat="1" ht="48">
      <c r="A84" s="28"/>
      <c r="B84" s="23"/>
      <c r="C84" s="23"/>
      <c r="D84" s="23"/>
      <c r="E84" s="23"/>
      <c r="F84" s="23"/>
      <c r="G84" s="24"/>
      <c r="H84" s="23"/>
      <c r="I84" s="23"/>
      <c r="J84" s="23"/>
      <c r="K84" s="23"/>
      <c r="L84" s="23"/>
      <c r="M84" s="23"/>
      <c r="N84" s="23"/>
      <c r="O84" s="311"/>
      <c r="P84" s="269">
        <f t="shared" si="29"/>
        <v>6</v>
      </c>
      <c r="Q84" s="235" t="str">
        <f t="shared" si="28"/>
        <v>Do you use controlled traffic consistently OR do you closely monitor soil moisture prior to all field operations to determine when it is safe to perform field operations to minimize soil compaction.</v>
      </c>
      <c r="R84" s="161" t="str">
        <f>IF(O21,"Yes","No")</f>
        <v>No</v>
      </c>
      <c r="S84" s="162">
        <f aca="true" t="shared" si="32" ref="S84:W89">S21</f>
        <v>0</v>
      </c>
      <c r="T84" s="162">
        <f t="shared" si="32"/>
        <v>0</v>
      </c>
      <c r="U84" s="162">
        <f t="shared" si="32"/>
        <v>0</v>
      </c>
      <c r="V84" s="162">
        <f t="shared" si="32"/>
        <v>0</v>
      </c>
      <c r="W84" s="170">
        <f t="shared" si="32"/>
        <v>0</v>
      </c>
      <c r="X84" s="166"/>
      <c r="Y84" s="164"/>
      <c r="Z84" s="164"/>
      <c r="AA84" s="164"/>
      <c r="AB84" s="164"/>
      <c r="AC84" s="164"/>
      <c r="AD84" s="164"/>
      <c r="AE84" s="16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c r="BH84"/>
      <c r="BI84"/>
      <c r="BJ84"/>
      <c r="BK84"/>
      <c r="BL84"/>
      <c r="BM84"/>
      <c r="BN84"/>
      <c r="BO84"/>
      <c r="BP84"/>
      <c r="BQ84"/>
      <c r="BR84"/>
      <c r="BS84"/>
      <c r="BT84"/>
      <c r="BU84"/>
      <c r="BV84"/>
      <c r="BW84"/>
      <c r="BX84"/>
      <c r="BY84"/>
      <c r="BZ84"/>
      <c r="CA84"/>
      <c r="CB84"/>
      <c r="CC84"/>
      <c r="CD84"/>
      <c r="CE84"/>
      <c r="CF84"/>
    </row>
    <row r="85" spans="1:84" s="20" customFormat="1" ht="36">
      <c r="A85" s="28"/>
      <c r="B85" s="23"/>
      <c r="C85" s="23"/>
      <c r="D85" s="23"/>
      <c r="E85" s="23"/>
      <c r="F85" s="23"/>
      <c r="G85" s="24"/>
      <c r="H85" s="23"/>
      <c r="I85" s="23"/>
      <c r="J85" s="23"/>
      <c r="K85" s="23"/>
      <c r="L85" s="23"/>
      <c r="M85" s="23"/>
      <c r="N85" s="23"/>
      <c r="O85" s="311"/>
      <c r="P85" s="261">
        <f t="shared" si="29"/>
        <v>7</v>
      </c>
      <c r="Q85" s="236" t="str">
        <f t="shared" si="28"/>
        <v>Enter the number of crops in your rotation for which you establish using a no till system (no full width tillage) with at least 30% residue cover after planting.</v>
      </c>
      <c r="R85" s="161">
        <f>R22</f>
        <v>0</v>
      </c>
      <c r="S85" s="162">
        <f t="shared" si="32"/>
        <v>0</v>
      </c>
      <c r="T85" s="162">
        <f t="shared" si="32"/>
        <v>0</v>
      </c>
      <c r="U85" s="162">
        <f t="shared" si="32"/>
        <v>0</v>
      </c>
      <c r="V85" s="162">
        <f t="shared" si="32"/>
        <v>0</v>
      </c>
      <c r="W85" s="170">
        <f t="shared" si="32"/>
        <v>0</v>
      </c>
      <c r="X85" s="166"/>
      <c r="Y85" s="164"/>
      <c r="Z85" s="164"/>
      <c r="AA85" s="164"/>
      <c r="AB85" s="164"/>
      <c r="AC85" s="164"/>
      <c r="AD85" s="164"/>
      <c r="AE85" s="16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c r="BH85"/>
      <c r="BI85"/>
      <c r="BJ85"/>
      <c r="BK85"/>
      <c r="BL85"/>
      <c r="BM85"/>
      <c r="BN85"/>
      <c r="BO85"/>
      <c r="BP85"/>
      <c r="BQ85"/>
      <c r="BR85"/>
      <c r="BS85"/>
      <c r="BT85"/>
      <c r="BU85"/>
      <c r="BV85"/>
      <c r="BW85"/>
      <c r="BX85"/>
      <c r="BY85"/>
      <c r="BZ85"/>
      <c r="CA85"/>
      <c r="CB85"/>
      <c r="CC85"/>
      <c r="CD85"/>
      <c r="CE85"/>
      <c r="CF85"/>
    </row>
    <row r="86" spans="1:84" s="20" customFormat="1" ht="36">
      <c r="A86" s="28"/>
      <c r="B86" s="23"/>
      <c r="C86" s="23"/>
      <c r="D86" s="23"/>
      <c r="E86" s="23"/>
      <c r="F86" s="23"/>
      <c r="G86" s="24"/>
      <c r="H86" s="23"/>
      <c r="I86" s="23"/>
      <c r="J86" s="23"/>
      <c r="K86" s="23"/>
      <c r="L86" s="23"/>
      <c r="M86" s="23"/>
      <c r="N86" s="23"/>
      <c r="O86" s="311"/>
      <c r="P86" s="261">
        <f t="shared" si="29"/>
        <v>8</v>
      </c>
      <c r="Q86" s="235" t="str">
        <f t="shared" si="28"/>
        <v>Enter the number of crops in your rotation for which you use full width tillage but maintain at least 30% soil cover (residues, composts or other mulch materials) after planting.</v>
      </c>
      <c r="R86" s="161">
        <f>R23</f>
        <v>0</v>
      </c>
      <c r="S86" s="162">
        <f t="shared" si="32"/>
        <v>0</v>
      </c>
      <c r="T86" s="162">
        <f t="shared" si="32"/>
        <v>0</v>
      </c>
      <c r="U86" s="162">
        <f t="shared" si="32"/>
        <v>0</v>
      </c>
      <c r="V86" s="162">
        <f t="shared" si="32"/>
        <v>0</v>
      </c>
      <c r="W86" s="170">
        <f t="shared" si="32"/>
        <v>0</v>
      </c>
      <c r="X86" s="167">
        <f aca="true" t="shared" si="33" ref="X86:AE89">X23</f>
        <v>0</v>
      </c>
      <c r="Y86" s="162">
        <f t="shared" si="33"/>
        <v>0</v>
      </c>
      <c r="Z86" s="162">
        <f t="shared" si="33"/>
        <v>0</v>
      </c>
      <c r="AA86" s="162">
        <f t="shared" si="33"/>
        <v>0</v>
      </c>
      <c r="AB86" s="162">
        <f t="shared" si="33"/>
        <v>0</v>
      </c>
      <c r="AC86" s="162">
        <f t="shared" si="33"/>
        <v>0</v>
      </c>
      <c r="AD86" s="162">
        <f t="shared" si="33"/>
        <v>0</v>
      </c>
      <c r="AE86" s="162">
        <f t="shared" si="33"/>
        <v>0</v>
      </c>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c r="BH86"/>
      <c r="BI86"/>
      <c r="BJ86"/>
      <c r="BK86"/>
      <c r="BL86"/>
      <c r="BM86"/>
      <c r="BN86"/>
      <c r="BO86"/>
      <c r="BP86"/>
      <c r="BQ86"/>
      <c r="BR86"/>
      <c r="BS86"/>
      <c r="BT86"/>
      <c r="BU86"/>
      <c r="BV86"/>
      <c r="BW86"/>
      <c r="BX86"/>
      <c r="BY86"/>
      <c r="BZ86"/>
      <c r="CA86"/>
      <c r="CB86"/>
      <c r="CC86"/>
      <c r="CD86"/>
      <c r="CE86"/>
      <c r="CF86"/>
    </row>
    <row r="87" spans="1:84" s="20" customFormat="1" ht="48">
      <c r="A87" s="28"/>
      <c r="B87" s="23"/>
      <c r="C87" s="23"/>
      <c r="D87" s="23"/>
      <c r="E87" s="23"/>
      <c r="F87" s="23"/>
      <c r="G87" s="24"/>
      <c r="H87" s="23"/>
      <c r="I87" s="23"/>
      <c r="J87" s="23"/>
      <c r="K87" s="23"/>
      <c r="L87" s="23"/>
      <c r="M87" s="23"/>
      <c r="N87" s="23"/>
      <c r="O87" s="311"/>
      <c r="P87" s="261">
        <f t="shared" si="29"/>
        <v>9</v>
      </c>
      <c r="Q87" s="233" t="str">
        <f t="shared" si="28"/>
        <v>Enter the number of crops in your rotation for which you establish a cover crop either prior to or after harvest and do not harvest the cover crop; OR you maintain vegetation between the rows in areas such as vineyards or orchards.</v>
      </c>
      <c r="R87" s="161">
        <f>R24</f>
        <v>0</v>
      </c>
      <c r="S87" s="162">
        <f t="shared" si="32"/>
        <v>0</v>
      </c>
      <c r="T87" s="162">
        <f t="shared" si="32"/>
        <v>0</v>
      </c>
      <c r="U87" s="162">
        <f t="shared" si="32"/>
        <v>0</v>
      </c>
      <c r="V87" s="162">
        <f t="shared" si="32"/>
        <v>0</v>
      </c>
      <c r="W87" s="170">
        <f t="shared" si="32"/>
        <v>0</v>
      </c>
      <c r="X87" s="167">
        <f>X24</f>
        <v>0</v>
      </c>
      <c r="Y87" s="162">
        <f t="shared" si="33"/>
        <v>0</v>
      </c>
      <c r="Z87" s="162">
        <f t="shared" si="33"/>
        <v>0</v>
      </c>
      <c r="AA87" s="162">
        <f t="shared" si="33"/>
        <v>0</v>
      </c>
      <c r="AB87" s="162">
        <f t="shared" si="33"/>
        <v>0</v>
      </c>
      <c r="AC87" s="162">
        <f t="shared" si="33"/>
        <v>0</v>
      </c>
      <c r="AD87" s="162">
        <f t="shared" si="33"/>
        <v>0</v>
      </c>
      <c r="AE87" s="162">
        <f t="shared" si="33"/>
        <v>0</v>
      </c>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c r="BH87"/>
      <c r="BI87"/>
      <c r="BJ87"/>
      <c r="BK87"/>
      <c r="BL87"/>
      <c r="BM87"/>
      <c r="BN87"/>
      <c r="BO87"/>
      <c r="BP87"/>
      <c r="BQ87"/>
      <c r="BR87"/>
      <c r="BS87"/>
      <c r="BT87"/>
      <c r="BU87"/>
      <c r="BV87"/>
      <c r="BW87"/>
      <c r="BX87"/>
      <c r="BY87"/>
      <c r="BZ87"/>
      <c r="CA87"/>
      <c r="CB87"/>
      <c r="CC87"/>
      <c r="CD87"/>
      <c r="CE87"/>
      <c r="CF87"/>
    </row>
    <row r="88" spans="16:36" ht="48">
      <c r="P88" s="261">
        <f t="shared" si="29"/>
        <v>10</v>
      </c>
      <c r="Q88" s="233" t="str">
        <f t="shared" si="28"/>
        <v>Enter the number of years in your crop rotation that have perennial vegetation (hay or grass cover and permanent covers in orchards and vineyards) – include the establishment year.</v>
      </c>
      <c r="R88" s="161">
        <f>R25</f>
        <v>0</v>
      </c>
      <c r="S88" s="162">
        <f t="shared" si="32"/>
        <v>0</v>
      </c>
      <c r="T88" s="162">
        <f t="shared" si="32"/>
        <v>0</v>
      </c>
      <c r="U88" s="162">
        <f t="shared" si="32"/>
        <v>0</v>
      </c>
      <c r="V88" s="162">
        <f t="shared" si="32"/>
        <v>0</v>
      </c>
      <c r="W88" s="170">
        <f t="shared" si="32"/>
        <v>0</v>
      </c>
      <c r="X88" s="167">
        <f>X25</f>
        <v>0</v>
      </c>
      <c r="Y88" s="162">
        <f t="shared" si="33"/>
        <v>0</v>
      </c>
      <c r="Z88" s="162">
        <f t="shared" si="33"/>
        <v>0</v>
      </c>
      <c r="AA88" s="162">
        <f t="shared" si="33"/>
        <v>0</v>
      </c>
      <c r="AB88" s="162">
        <f t="shared" si="33"/>
        <v>0</v>
      </c>
      <c r="AC88" s="162">
        <f t="shared" si="33"/>
        <v>0</v>
      </c>
      <c r="AD88" s="162">
        <f t="shared" si="33"/>
        <v>0</v>
      </c>
      <c r="AE88" s="162">
        <f t="shared" si="33"/>
        <v>0</v>
      </c>
      <c r="AF88" s="84"/>
      <c r="AG88" s="84"/>
      <c r="AH88" s="84"/>
      <c r="AI88" s="84"/>
      <c r="AJ88" s="84"/>
    </row>
    <row r="89" spans="16:36" ht="24">
      <c r="P89" s="261">
        <f t="shared" si="29"/>
        <v>11</v>
      </c>
      <c r="Q89" s="233" t="str">
        <f t="shared" si="28"/>
        <v>Enter the number of different crop species/types in your rotation, including different types of cover crops.</v>
      </c>
      <c r="R89" s="161">
        <f>R26</f>
        <v>0</v>
      </c>
      <c r="S89" s="162">
        <f t="shared" si="32"/>
        <v>0</v>
      </c>
      <c r="T89" s="162">
        <f t="shared" si="32"/>
        <v>0</v>
      </c>
      <c r="U89" s="162">
        <f t="shared" si="32"/>
        <v>0</v>
      </c>
      <c r="V89" s="162">
        <f t="shared" si="32"/>
        <v>0</v>
      </c>
      <c r="W89" s="170">
        <f t="shared" si="32"/>
        <v>0</v>
      </c>
      <c r="X89" s="167">
        <f t="shared" si="33"/>
        <v>0</v>
      </c>
      <c r="Y89" s="162">
        <f t="shared" si="33"/>
        <v>0</v>
      </c>
      <c r="Z89" s="162">
        <f t="shared" si="33"/>
        <v>0</v>
      </c>
      <c r="AA89" s="162">
        <f t="shared" si="33"/>
        <v>0</v>
      </c>
      <c r="AB89" s="162">
        <f t="shared" si="33"/>
        <v>0</v>
      </c>
      <c r="AC89" s="162">
        <f t="shared" si="33"/>
        <v>0</v>
      </c>
      <c r="AD89" s="162">
        <f t="shared" si="33"/>
        <v>0</v>
      </c>
      <c r="AE89" s="162">
        <f t="shared" si="33"/>
        <v>0</v>
      </c>
      <c r="AF89" s="84"/>
      <c r="AG89" s="84"/>
      <c r="AH89" s="84"/>
      <c r="AI89" s="84"/>
      <c r="AJ89" s="84"/>
    </row>
    <row r="90" spans="16:36" ht="60">
      <c r="P90" s="261">
        <f>P27</f>
        <v>12</v>
      </c>
      <c r="Q90" s="235" t="str">
        <f t="shared" si="28"/>
        <v>CHECK if your operation is in a low rainfall area (less than 14 inches of annual precipitation) AND most of the water needed for crop production is applied through a sprinkler or drip  irrigation system that produces no surface runoff. Does not include furrow or flood irrigation.</v>
      </c>
      <c r="R90" s="161" t="str">
        <f aca="true" t="shared" si="34" ref="R90:R97">IF(O27,"Yes","No")</f>
        <v>No</v>
      </c>
      <c r="S90" s="164"/>
      <c r="T90" s="164"/>
      <c r="U90" s="164"/>
      <c r="V90" s="164"/>
      <c r="W90" s="169"/>
      <c r="X90" s="167">
        <f aca="true" t="shared" si="35" ref="X90:AE90">X27</f>
        <v>0</v>
      </c>
      <c r="Y90" s="162">
        <f t="shared" si="35"/>
        <v>0</v>
      </c>
      <c r="Z90" s="162">
        <f t="shared" si="35"/>
        <v>0</v>
      </c>
      <c r="AA90" s="162">
        <f t="shared" si="35"/>
        <v>0</v>
      </c>
      <c r="AB90" s="162">
        <f t="shared" si="35"/>
        <v>0</v>
      </c>
      <c r="AC90" s="162">
        <f t="shared" si="35"/>
        <v>0</v>
      </c>
      <c r="AD90" s="162">
        <f t="shared" si="35"/>
        <v>0</v>
      </c>
      <c r="AE90" s="162">
        <f t="shared" si="35"/>
        <v>0</v>
      </c>
      <c r="AF90" s="84"/>
      <c r="AG90" s="84"/>
      <c r="AH90" s="84"/>
      <c r="AI90" s="84"/>
      <c r="AJ90" s="84"/>
    </row>
    <row r="91" spans="16:36" ht="36">
      <c r="P91" s="261">
        <f>P28</f>
        <v>13</v>
      </c>
      <c r="Q91" s="235" t="str">
        <f t="shared" si="28"/>
        <v>CHECK if there are no visible signs of sheet and rill erosion AND concentrated flow areas show no signs of gullies AFTER 2 inches or less of rain in 24 hours (temporary or permanent). </v>
      </c>
      <c r="R91" s="161" t="str">
        <f t="shared" si="34"/>
        <v>No</v>
      </c>
      <c r="S91" s="162">
        <f aca="true" t="shared" si="36" ref="S91:AE91">S28</f>
        <v>0</v>
      </c>
      <c r="T91" s="162">
        <f t="shared" si="36"/>
        <v>0</v>
      </c>
      <c r="U91" s="162">
        <f t="shared" si="36"/>
        <v>0</v>
      </c>
      <c r="V91" s="162">
        <f t="shared" si="36"/>
        <v>0</v>
      </c>
      <c r="W91" s="170">
        <f t="shared" si="36"/>
        <v>0</v>
      </c>
      <c r="X91" s="167">
        <f t="shared" si="36"/>
        <v>0</v>
      </c>
      <c r="Y91" s="162">
        <f t="shared" si="36"/>
        <v>0</v>
      </c>
      <c r="Z91" s="162">
        <f t="shared" si="36"/>
        <v>0</v>
      </c>
      <c r="AA91" s="162">
        <f t="shared" si="36"/>
        <v>0</v>
      </c>
      <c r="AB91" s="162">
        <f t="shared" si="36"/>
        <v>0</v>
      </c>
      <c r="AC91" s="162">
        <f t="shared" si="36"/>
        <v>0</v>
      </c>
      <c r="AD91" s="162">
        <f t="shared" si="36"/>
        <v>0</v>
      </c>
      <c r="AE91" s="162">
        <f t="shared" si="36"/>
        <v>0</v>
      </c>
      <c r="AF91" s="84"/>
      <c r="AG91" s="84"/>
      <c r="AH91" s="84"/>
      <c r="AI91" s="84"/>
      <c r="AJ91" s="84"/>
    </row>
    <row r="92" spans="16:36" ht="74.25" customHeight="1">
      <c r="P92" s="261">
        <f>P29</f>
        <v>14</v>
      </c>
      <c r="Q92" s="237" t="str">
        <f t="shared" si="28"/>
        <v>CHECK if you maintain at least two of the following in-field erosion control practices, such as but not limited to: (a) a crop rotation with high residue crops, (b) residue management practices, (c) cover crops, (d) covered alleyways, (e) contouring, (f) strip cropping, (g) windbreaks, (h) terraces, (i) grassed waterways, (j) contour buffer strips, (k) field borders, (l) water and sediment control basins.</v>
      </c>
      <c r="R92" s="161" t="str">
        <f t="shared" si="34"/>
        <v>No</v>
      </c>
      <c r="S92" s="162">
        <f aca="true" t="shared" si="37" ref="S92:AE92">S29</f>
        <v>0</v>
      </c>
      <c r="T92" s="162">
        <f t="shared" si="37"/>
        <v>0</v>
      </c>
      <c r="U92" s="162">
        <f t="shared" si="37"/>
        <v>0</v>
      </c>
      <c r="V92" s="162">
        <f t="shared" si="37"/>
        <v>0</v>
      </c>
      <c r="W92" s="170">
        <f t="shared" si="37"/>
        <v>0</v>
      </c>
      <c r="X92" s="167">
        <f t="shared" si="37"/>
        <v>0</v>
      </c>
      <c r="Y92" s="162">
        <f t="shared" si="37"/>
        <v>0</v>
      </c>
      <c r="Z92" s="162">
        <f t="shared" si="37"/>
        <v>0</v>
      </c>
      <c r="AA92" s="162">
        <f t="shared" si="37"/>
        <v>0</v>
      </c>
      <c r="AB92" s="162">
        <f t="shared" si="37"/>
        <v>0</v>
      </c>
      <c r="AC92" s="162">
        <f t="shared" si="37"/>
        <v>0</v>
      </c>
      <c r="AD92" s="162">
        <f t="shared" si="37"/>
        <v>0</v>
      </c>
      <c r="AE92" s="162">
        <f t="shared" si="37"/>
        <v>0</v>
      </c>
      <c r="AF92" s="84"/>
      <c r="AG92" s="84"/>
      <c r="AH92" s="84"/>
      <c r="AI92" s="84"/>
      <c r="AJ92" s="84"/>
    </row>
    <row r="93" spans="16:36" ht="15" customHeight="1">
      <c r="P93" s="389">
        <f>P30</f>
        <v>15</v>
      </c>
      <c r="Q93" s="365" t="str">
        <f t="shared" si="28"/>
        <v>CHECK if you have water courses or water bodies (lakes, ponds, ditches or intermittent or perennial streams) on the offered acres. </v>
      </c>
      <c r="R93" s="161" t="str">
        <f t="shared" si="34"/>
        <v>No</v>
      </c>
      <c r="S93" s="164"/>
      <c r="T93" s="164"/>
      <c r="U93" s="164"/>
      <c r="V93" s="164"/>
      <c r="W93" s="169"/>
      <c r="X93" s="166"/>
      <c r="Y93" s="164"/>
      <c r="Z93" s="164"/>
      <c r="AA93" s="164"/>
      <c r="AB93" s="164"/>
      <c r="AC93" s="164"/>
      <c r="AD93" s="164"/>
      <c r="AE93" s="164"/>
      <c r="AF93" s="84"/>
      <c r="AG93" s="84"/>
      <c r="AH93" s="84"/>
      <c r="AI93" s="84"/>
      <c r="AJ93" s="84"/>
    </row>
    <row r="94" spans="16:36" ht="12.75">
      <c r="P94" s="390"/>
      <c r="Q94" s="366"/>
      <c r="R94" s="161" t="str">
        <f t="shared" si="34"/>
        <v>No</v>
      </c>
      <c r="S94" s="164"/>
      <c r="T94" s="164"/>
      <c r="U94" s="164"/>
      <c r="V94" s="164"/>
      <c r="W94" s="169"/>
      <c r="X94" s="166"/>
      <c r="Y94" s="164"/>
      <c r="Z94" s="164"/>
      <c r="AA94" s="164"/>
      <c r="AB94" s="164"/>
      <c r="AC94" s="164"/>
      <c r="AD94" s="164"/>
      <c r="AE94" s="164"/>
      <c r="AF94" s="84"/>
      <c r="AG94" s="84"/>
      <c r="AH94" s="84"/>
      <c r="AI94" s="84"/>
      <c r="AJ94" s="84"/>
    </row>
    <row r="95" spans="16:36" ht="72">
      <c r="P95" s="261">
        <f aca="true" t="shared" si="38" ref="P95:P114">P32</f>
        <v>16</v>
      </c>
      <c r="Q95" s="236" t="str">
        <f t="shared" si="28"/>
        <v>If #15 was checked yes, CHECK if all Perennial streams, ponds and lakes are bordered with vegetated buffers at least 20 feet wide.  If livestock are grazed on these cropland acres, they restricted from water sources or water bodies by fencing or water gaps. For flooded rice and cranberry fields, dikes that are at least 20 feet wide can substitute for vegetated buffers.</v>
      </c>
      <c r="R95" s="161" t="str">
        <f t="shared" si="34"/>
        <v>No</v>
      </c>
      <c r="S95" s="164"/>
      <c r="T95" s="164"/>
      <c r="U95" s="164"/>
      <c r="V95" s="164"/>
      <c r="W95" s="169"/>
      <c r="X95" s="167">
        <f aca="true" t="shared" si="39" ref="X95:AE95">X32</f>
        <v>0</v>
      </c>
      <c r="Y95" s="162">
        <f t="shared" si="39"/>
        <v>0</v>
      </c>
      <c r="Z95" s="162">
        <f t="shared" si="39"/>
        <v>0</v>
      </c>
      <c r="AA95" s="162">
        <f t="shared" si="39"/>
        <v>0</v>
      </c>
      <c r="AB95" s="162">
        <f t="shared" si="39"/>
        <v>0</v>
      </c>
      <c r="AC95" s="162">
        <f t="shared" si="39"/>
        <v>0</v>
      </c>
      <c r="AD95" s="162">
        <f t="shared" si="39"/>
        <v>0</v>
      </c>
      <c r="AE95" s="162">
        <f t="shared" si="39"/>
        <v>0</v>
      </c>
      <c r="AF95" s="84"/>
      <c r="AG95" s="84"/>
      <c r="AH95" s="84"/>
      <c r="AI95" s="84"/>
      <c r="AJ95" s="84"/>
    </row>
    <row r="96" spans="16:36" ht="67.5" customHeight="1">
      <c r="P96" s="261">
        <f t="shared" si="38"/>
        <v>17</v>
      </c>
      <c r="Q96" s="233" t="str">
        <f t="shared" si="28"/>
        <v>If #15 was checked yes, CHECK if you maintain a minimum setback of 33 feet or greater when applying manure or pesticides from all intermittent streams/ditches, perennial streams, ponds/lakes, surface water inlets and open sink holes.  Spot spraying within the setback is permitted according to the pesticide label.</v>
      </c>
      <c r="R96" s="161" t="str">
        <f t="shared" si="34"/>
        <v>No</v>
      </c>
      <c r="S96" s="164"/>
      <c r="T96" s="164"/>
      <c r="U96" s="164"/>
      <c r="V96" s="164"/>
      <c r="W96" s="169"/>
      <c r="X96" s="167">
        <f aca="true" t="shared" si="40" ref="X96:AE96">X33</f>
        <v>0</v>
      </c>
      <c r="Y96" s="162">
        <f t="shared" si="40"/>
        <v>0</v>
      </c>
      <c r="Z96" s="162">
        <f t="shared" si="40"/>
        <v>0</v>
      </c>
      <c r="AA96" s="162">
        <f t="shared" si="40"/>
        <v>0</v>
      </c>
      <c r="AB96" s="162">
        <f t="shared" si="40"/>
        <v>0</v>
      </c>
      <c r="AC96" s="162">
        <f t="shared" si="40"/>
        <v>0</v>
      </c>
      <c r="AD96" s="162">
        <f t="shared" si="40"/>
        <v>0</v>
      </c>
      <c r="AE96" s="162">
        <f t="shared" si="40"/>
        <v>0</v>
      </c>
      <c r="AF96" s="84"/>
      <c r="AG96" s="84"/>
      <c r="AH96" s="84"/>
      <c r="AI96" s="84"/>
      <c r="AJ96" s="84"/>
    </row>
    <row r="97" spans="16:36" ht="36.75" customHeight="1">
      <c r="P97" s="261">
        <f t="shared" si="38"/>
        <v>18</v>
      </c>
      <c r="Q97" s="233" t="str">
        <f t="shared" si="28"/>
        <v>CHECK if no organic or chemical insecticides, herbicides, fungicides, rodenticides or other pesticides are used. (This triggers a pass for pesticides.)</v>
      </c>
      <c r="R97" s="161" t="str">
        <f t="shared" si="34"/>
        <v>No</v>
      </c>
      <c r="S97" s="162">
        <f aca="true" t="shared" si="41" ref="S97:AE97">S34</f>
        <v>0</v>
      </c>
      <c r="T97" s="162">
        <f t="shared" si="41"/>
        <v>0</v>
      </c>
      <c r="U97" s="162">
        <f t="shared" si="41"/>
        <v>0</v>
      </c>
      <c r="V97" s="162">
        <f t="shared" si="41"/>
        <v>0</v>
      </c>
      <c r="W97" s="170">
        <f t="shared" si="41"/>
        <v>0</v>
      </c>
      <c r="X97" s="167">
        <f t="shared" si="41"/>
        <v>0</v>
      </c>
      <c r="Y97" s="162">
        <f t="shared" si="41"/>
        <v>0</v>
      </c>
      <c r="Z97" s="162">
        <f t="shared" si="41"/>
        <v>0</v>
      </c>
      <c r="AA97" s="162">
        <f t="shared" si="41"/>
        <v>0</v>
      </c>
      <c r="AB97" s="162">
        <f t="shared" si="41"/>
        <v>0</v>
      </c>
      <c r="AC97" s="162">
        <f t="shared" si="41"/>
        <v>0</v>
      </c>
      <c r="AD97" s="162">
        <f t="shared" si="41"/>
        <v>0</v>
      </c>
      <c r="AE97" s="162">
        <f t="shared" si="41"/>
        <v>0</v>
      </c>
      <c r="AF97" s="84"/>
      <c r="AG97" s="84"/>
      <c r="AH97" s="84"/>
      <c r="AI97" s="84"/>
      <c r="AJ97" s="84"/>
    </row>
    <row r="98" spans="16:36" ht="17.25" customHeight="1">
      <c r="P98" s="261">
        <f t="shared" si="38"/>
        <v>19</v>
      </c>
      <c r="Q98" s="238" t="str">
        <f t="shared" si="28"/>
        <v>CHOOSE ONE (a-c) Integrated Pest Management level BELOW</v>
      </c>
      <c r="R98" s="165"/>
      <c r="S98" s="164"/>
      <c r="T98" s="164"/>
      <c r="U98" s="164"/>
      <c r="V98" s="164"/>
      <c r="W98" s="169"/>
      <c r="X98" s="166"/>
      <c r="Y98" s="164"/>
      <c r="Z98" s="164"/>
      <c r="AA98" s="164"/>
      <c r="AB98" s="164"/>
      <c r="AC98" s="164"/>
      <c r="AD98" s="164"/>
      <c r="AE98" s="164"/>
      <c r="AF98" s="84"/>
      <c r="AG98" s="84"/>
      <c r="AH98" s="84"/>
      <c r="AI98" s="84"/>
      <c r="AJ98" s="84"/>
    </row>
    <row r="99" spans="16:36" ht="24">
      <c r="P99" s="261" t="str">
        <f t="shared" si="38"/>
        <v>a</v>
      </c>
      <c r="Q99" s="233" t="str">
        <f t="shared" si="28"/>
        <v>CHECK if you apply any pesticides (types listed in # 18) without an Integrated Pest Management (IPM) system.</v>
      </c>
      <c r="R99" s="161" t="str">
        <f aca="true" t="shared" si="42" ref="R99:R108">IF(O36,"Yes","No")</f>
        <v>No</v>
      </c>
      <c r="S99" s="162">
        <f>S36</f>
        <v>0</v>
      </c>
      <c r="T99" s="162">
        <f>T36</f>
        <v>0</v>
      </c>
      <c r="U99" s="162">
        <f>U36</f>
        <v>0</v>
      </c>
      <c r="V99" s="162">
        <f>V36</f>
        <v>0</v>
      </c>
      <c r="W99" s="170">
        <f>W36</f>
        <v>0</v>
      </c>
      <c r="X99" s="166"/>
      <c r="Y99" s="164"/>
      <c r="Z99" s="164"/>
      <c r="AA99" s="164"/>
      <c r="AB99" s="164"/>
      <c r="AC99" s="164"/>
      <c r="AD99" s="164"/>
      <c r="AE99" s="164"/>
      <c r="AF99" s="84"/>
      <c r="AG99" s="84"/>
      <c r="AH99" s="84"/>
      <c r="AI99" s="84"/>
      <c r="AJ99" s="84"/>
    </row>
    <row r="100" spans="16:36" ht="84">
      <c r="P100" s="261" t="str">
        <f t="shared" si="38"/>
        <v>b</v>
      </c>
      <c r="Q100" s="239" t="str">
        <f t="shared" si="28"/>
        <v>CHECK if you use a low-level of Integrated Pest Management (IPM) using at least one of the following: using pest-free seeds and transplants, cleaning tillage and harvesting equipment between fields, and scheduling irrigation to avoid situations conducive to disease development, using pest-resistant varieties, crop rotation, trap crops, pest scouting, biological pest controls.</v>
      </c>
      <c r="R100" s="161" t="str">
        <f t="shared" si="42"/>
        <v>No</v>
      </c>
      <c r="S100" s="162">
        <f aca="true" t="shared" si="43" ref="S100:AE100">S37</f>
        <v>0</v>
      </c>
      <c r="T100" s="162">
        <f t="shared" si="43"/>
        <v>0</v>
      </c>
      <c r="U100" s="162">
        <f t="shared" si="43"/>
        <v>0</v>
      </c>
      <c r="V100" s="162">
        <f t="shared" si="43"/>
        <v>0</v>
      </c>
      <c r="W100" s="170">
        <f t="shared" si="43"/>
        <v>0</v>
      </c>
      <c r="X100" s="167">
        <f t="shared" si="43"/>
        <v>0</v>
      </c>
      <c r="Y100" s="162">
        <f t="shared" si="43"/>
        <v>0</v>
      </c>
      <c r="Z100" s="162">
        <f t="shared" si="43"/>
        <v>0</v>
      </c>
      <c r="AA100" s="162">
        <f t="shared" si="43"/>
        <v>0</v>
      </c>
      <c r="AB100" s="162">
        <f t="shared" si="43"/>
        <v>0</v>
      </c>
      <c r="AC100" s="162">
        <f t="shared" si="43"/>
        <v>0</v>
      </c>
      <c r="AD100" s="162">
        <f t="shared" si="43"/>
        <v>0</v>
      </c>
      <c r="AE100" s="162">
        <f t="shared" si="43"/>
        <v>0</v>
      </c>
      <c r="AF100" s="84"/>
      <c r="AG100" s="84"/>
      <c r="AH100" s="84"/>
      <c r="AI100" s="84"/>
      <c r="AJ100" s="84"/>
    </row>
    <row r="101" spans="16:36" ht="49.5" customHeight="1">
      <c r="P101" s="261" t="str">
        <f t="shared" si="38"/>
        <v>c</v>
      </c>
      <c r="Q101" s="240" t="str">
        <f t="shared" si="28"/>
        <v>CHECK if you use a basic (medium level) Integrated Pest Management (IPM) system consisting of scouting and use economic thresholds before treating pests (weeds, insects, or disease) using spot spraying, banding or other reduced usage of chemical.</v>
      </c>
      <c r="R101" s="161" t="str">
        <f t="shared" si="42"/>
        <v>No</v>
      </c>
      <c r="S101" s="162">
        <f aca="true" t="shared" si="44" ref="S101:AE101">S38</f>
        <v>0</v>
      </c>
      <c r="T101" s="162">
        <f t="shared" si="44"/>
        <v>0</v>
      </c>
      <c r="U101" s="162">
        <f t="shared" si="44"/>
        <v>0</v>
      </c>
      <c r="V101" s="162">
        <f t="shared" si="44"/>
        <v>0</v>
      </c>
      <c r="W101" s="170">
        <f t="shared" si="44"/>
        <v>0</v>
      </c>
      <c r="X101" s="167">
        <f t="shared" si="44"/>
        <v>0</v>
      </c>
      <c r="Y101" s="162">
        <f t="shared" si="44"/>
        <v>0</v>
      </c>
      <c r="Z101" s="162">
        <f t="shared" si="44"/>
        <v>0</v>
      </c>
      <c r="AA101" s="162">
        <f t="shared" si="44"/>
        <v>0</v>
      </c>
      <c r="AB101" s="162">
        <f t="shared" si="44"/>
        <v>0</v>
      </c>
      <c r="AC101" s="162">
        <f t="shared" si="44"/>
        <v>0</v>
      </c>
      <c r="AD101" s="162">
        <f t="shared" si="44"/>
        <v>0</v>
      </c>
      <c r="AE101" s="162">
        <f t="shared" si="44"/>
        <v>0</v>
      </c>
      <c r="AF101" s="84"/>
      <c r="AG101" s="84"/>
      <c r="AH101" s="84"/>
      <c r="AI101" s="84"/>
      <c r="AJ101" s="84"/>
    </row>
    <row r="102" spans="16:36" ht="28.5" customHeight="1">
      <c r="P102" s="261">
        <f t="shared" si="38"/>
        <v>20</v>
      </c>
      <c r="Q102" s="241" t="str">
        <f t="shared" si="28"/>
        <v>CHECK if you use an environmental risk screening tool (such as WIN-PST or similar) to reduce pesticide risk to soil and water resources.</v>
      </c>
      <c r="R102" s="161" t="str">
        <f t="shared" si="42"/>
        <v>No</v>
      </c>
      <c r="S102" s="162">
        <f>S39</f>
        <v>0</v>
      </c>
      <c r="T102" s="162">
        <f aca="true" t="shared" si="45" ref="T102:AE102">T39</f>
        <v>0</v>
      </c>
      <c r="U102" s="162">
        <f t="shared" si="45"/>
        <v>0</v>
      </c>
      <c r="V102" s="162">
        <f t="shared" si="45"/>
        <v>0</v>
      </c>
      <c r="W102" s="170">
        <f t="shared" si="45"/>
        <v>0</v>
      </c>
      <c r="X102" s="167">
        <f t="shared" si="45"/>
        <v>0</v>
      </c>
      <c r="Y102" s="162">
        <f t="shared" si="45"/>
        <v>0</v>
      </c>
      <c r="Z102" s="162">
        <f t="shared" si="45"/>
        <v>0</v>
      </c>
      <c r="AA102" s="162">
        <f t="shared" si="45"/>
        <v>0</v>
      </c>
      <c r="AB102" s="162">
        <f t="shared" si="45"/>
        <v>0</v>
      </c>
      <c r="AC102" s="162">
        <f t="shared" si="45"/>
        <v>0</v>
      </c>
      <c r="AD102" s="162">
        <f t="shared" si="45"/>
        <v>0</v>
      </c>
      <c r="AE102" s="162">
        <f t="shared" si="45"/>
        <v>0</v>
      </c>
      <c r="AF102" s="84"/>
      <c r="AG102" s="84"/>
      <c r="AH102" s="84"/>
      <c r="AI102" s="84"/>
      <c r="AJ102" s="84"/>
    </row>
    <row r="103" spans="16:36" ht="52.5" customHeight="1">
      <c r="P103" s="261">
        <f t="shared" si="38"/>
        <v>21</v>
      </c>
      <c r="Q103" s="234" t="str">
        <f t="shared" si="28"/>
        <v>CHECK if you use partial treatment by spot spraying, banding, directed spraying, or hand hoeing to reduce the amount of pesticide applied.  This can be checked in addition to the IPM choices above and even if some pesticides are applied to the entire field.</v>
      </c>
      <c r="R103" s="161" t="str">
        <f t="shared" si="42"/>
        <v>No</v>
      </c>
      <c r="S103" s="162">
        <f aca="true" t="shared" si="46" ref="S103:AE103">S40</f>
        <v>0</v>
      </c>
      <c r="T103" s="162">
        <f t="shared" si="46"/>
        <v>0</v>
      </c>
      <c r="U103" s="162">
        <f t="shared" si="46"/>
        <v>0</v>
      </c>
      <c r="V103" s="162">
        <f t="shared" si="46"/>
        <v>0</v>
      </c>
      <c r="W103" s="170">
        <f t="shared" si="46"/>
        <v>0</v>
      </c>
      <c r="X103" s="167">
        <f t="shared" si="46"/>
        <v>0</v>
      </c>
      <c r="Y103" s="162">
        <f t="shared" si="46"/>
        <v>0</v>
      </c>
      <c r="Z103" s="162">
        <f t="shared" si="46"/>
        <v>0</v>
      </c>
      <c r="AA103" s="162">
        <f t="shared" si="46"/>
        <v>0</v>
      </c>
      <c r="AB103" s="162">
        <f t="shared" si="46"/>
        <v>0</v>
      </c>
      <c r="AC103" s="162">
        <f t="shared" si="46"/>
        <v>0</v>
      </c>
      <c r="AD103" s="162">
        <f t="shared" si="46"/>
        <v>0</v>
      </c>
      <c r="AE103" s="162">
        <f t="shared" si="46"/>
        <v>0</v>
      </c>
      <c r="AF103" s="84"/>
      <c r="AG103" s="84"/>
      <c r="AH103" s="84"/>
      <c r="AI103" s="84"/>
      <c r="AJ103" s="84"/>
    </row>
    <row r="104" spans="16:36" ht="48">
      <c r="P104" s="261">
        <f t="shared" si="38"/>
        <v>22</v>
      </c>
      <c r="Q104" s="235" t="str">
        <f t="shared" si="28"/>
        <v>CHECK if you soil test (or tissue test for orchards, vineyards, or other permanent crops) all offered fields on a regular basis (at least once every 5 years) AND you use the test results to plan your nutrient application rates.</v>
      </c>
      <c r="R104" s="161" t="str">
        <f t="shared" si="42"/>
        <v>No</v>
      </c>
      <c r="S104" s="162">
        <f aca="true" t="shared" si="47" ref="S104:AE104">S41</f>
        <v>0</v>
      </c>
      <c r="T104" s="162">
        <f t="shared" si="47"/>
        <v>0</v>
      </c>
      <c r="U104" s="162">
        <f t="shared" si="47"/>
        <v>0</v>
      </c>
      <c r="V104" s="162">
        <f t="shared" si="47"/>
        <v>0</v>
      </c>
      <c r="W104" s="170">
        <f t="shared" si="47"/>
        <v>0</v>
      </c>
      <c r="X104" s="167">
        <f t="shared" si="47"/>
        <v>0</v>
      </c>
      <c r="Y104" s="162">
        <f t="shared" si="47"/>
        <v>0</v>
      </c>
      <c r="Z104" s="162">
        <f t="shared" si="47"/>
        <v>0</v>
      </c>
      <c r="AA104" s="162">
        <f t="shared" si="47"/>
        <v>0</v>
      </c>
      <c r="AB104" s="162">
        <f t="shared" si="47"/>
        <v>0</v>
      </c>
      <c r="AC104" s="162">
        <f t="shared" si="47"/>
        <v>0</v>
      </c>
      <c r="AD104" s="162">
        <f t="shared" si="47"/>
        <v>0</v>
      </c>
      <c r="AE104" s="162">
        <f t="shared" si="47"/>
        <v>0</v>
      </c>
      <c r="AF104" s="84"/>
      <c r="AG104" s="84"/>
      <c r="AH104" s="84"/>
      <c r="AI104" s="84"/>
      <c r="AJ104" s="84"/>
    </row>
    <row r="105" spans="16:36" ht="24">
      <c r="P105" s="261">
        <f t="shared" si="38"/>
        <v>23</v>
      </c>
      <c r="Q105" s="235" t="str">
        <f t="shared" si="28"/>
        <v>CHECK if you apply your fertilizers and/or manure based on established or realistic crop yields from crop records.</v>
      </c>
      <c r="R105" s="161" t="str">
        <f t="shared" si="42"/>
        <v>No</v>
      </c>
      <c r="S105" s="162">
        <f aca="true" t="shared" si="48" ref="S105:AE105">S42</f>
        <v>0</v>
      </c>
      <c r="T105" s="162">
        <f t="shared" si="48"/>
        <v>0</v>
      </c>
      <c r="U105" s="162">
        <f t="shared" si="48"/>
        <v>0</v>
      </c>
      <c r="V105" s="162">
        <f t="shared" si="48"/>
        <v>0</v>
      </c>
      <c r="W105" s="170">
        <f t="shared" si="48"/>
        <v>0</v>
      </c>
      <c r="X105" s="167">
        <f t="shared" si="48"/>
        <v>0</v>
      </c>
      <c r="Y105" s="162">
        <f t="shared" si="48"/>
        <v>0</v>
      </c>
      <c r="Z105" s="162">
        <f t="shared" si="48"/>
        <v>0</v>
      </c>
      <c r="AA105" s="162">
        <f t="shared" si="48"/>
        <v>0</v>
      </c>
      <c r="AB105" s="162">
        <f t="shared" si="48"/>
        <v>0</v>
      </c>
      <c r="AC105" s="162">
        <f t="shared" si="48"/>
        <v>0</v>
      </c>
      <c r="AD105" s="162">
        <f t="shared" si="48"/>
        <v>0</v>
      </c>
      <c r="AE105" s="162">
        <f t="shared" si="48"/>
        <v>0</v>
      </c>
      <c r="AF105" s="84"/>
      <c r="AG105" s="84"/>
      <c r="AH105" s="84"/>
      <c r="AI105" s="84"/>
      <c r="AJ105" s="84"/>
    </row>
    <row r="106" spans="16:36" ht="48">
      <c r="P106" s="261">
        <f t="shared" si="38"/>
        <v>24</v>
      </c>
      <c r="Q106" s="235" t="str">
        <f t="shared" si="28"/>
        <v>CHECK if you calculate the appropriate nitrogen and phosphorus credits from manure, irrigation water, previous crop, or soil organic matter from either an analyses or book values to plan your nutrient application rates and timing.</v>
      </c>
      <c r="R106" s="161" t="str">
        <f t="shared" si="42"/>
        <v>No</v>
      </c>
      <c r="S106" s="162">
        <f aca="true" t="shared" si="49" ref="S106:AE106">S43</f>
        <v>0</v>
      </c>
      <c r="T106" s="162">
        <f t="shared" si="49"/>
        <v>0</v>
      </c>
      <c r="U106" s="162">
        <f t="shared" si="49"/>
        <v>0</v>
      </c>
      <c r="V106" s="162">
        <f t="shared" si="49"/>
        <v>0</v>
      </c>
      <c r="W106" s="170">
        <f t="shared" si="49"/>
        <v>0</v>
      </c>
      <c r="X106" s="167">
        <f t="shared" si="49"/>
        <v>0</v>
      </c>
      <c r="Y106" s="162">
        <f t="shared" si="49"/>
        <v>0</v>
      </c>
      <c r="Z106" s="162">
        <f t="shared" si="49"/>
        <v>0</v>
      </c>
      <c r="AA106" s="162">
        <f t="shared" si="49"/>
        <v>0</v>
      </c>
      <c r="AB106" s="162">
        <f t="shared" si="49"/>
        <v>0</v>
      </c>
      <c r="AC106" s="162">
        <f t="shared" si="49"/>
        <v>0</v>
      </c>
      <c r="AD106" s="162">
        <f t="shared" si="49"/>
        <v>0</v>
      </c>
      <c r="AE106" s="162">
        <f t="shared" si="49"/>
        <v>0</v>
      </c>
      <c r="AF106" s="84"/>
      <c r="AG106" s="84"/>
      <c r="AH106" s="84"/>
      <c r="AI106" s="84"/>
      <c r="AJ106" s="84"/>
    </row>
    <row r="107" spans="16:36" ht="72">
      <c r="P107" s="261">
        <f t="shared" si="38"/>
        <v>25</v>
      </c>
      <c r="Q107" s="235" t="str">
        <f t="shared" si="28"/>
        <v>CHECK if phosphorus is not applied on fields that have phosphorus soil tests indicated as 'very high' or 'excessive'; OR if no soils on the offered acres have 'very high' or 'excessive' ratings.  Use the ratings on the soil test report or ratings for “very high” or higher from your Land Grant University. Small applications of starter fertilizer are exempted.</v>
      </c>
      <c r="R107" s="161" t="str">
        <f t="shared" si="42"/>
        <v>No</v>
      </c>
      <c r="S107" s="162">
        <f aca="true" t="shared" si="50" ref="S107:AE107">S44</f>
        <v>0</v>
      </c>
      <c r="T107" s="162">
        <f t="shared" si="50"/>
        <v>0</v>
      </c>
      <c r="U107" s="162">
        <f t="shared" si="50"/>
        <v>0</v>
      </c>
      <c r="V107" s="162">
        <f t="shared" si="50"/>
        <v>0</v>
      </c>
      <c r="W107" s="170">
        <f t="shared" si="50"/>
        <v>0</v>
      </c>
      <c r="X107" s="167">
        <f t="shared" si="50"/>
        <v>0</v>
      </c>
      <c r="Y107" s="162">
        <f t="shared" si="50"/>
        <v>0</v>
      </c>
      <c r="Z107" s="162">
        <f t="shared" si="50"/>
        <v>0</v>
      </c>
      <c r="AA107" s="162">
        <f t="shared" si="50"/>
        <v>0</v>
      </c>
      <c r="AB107" s="162">
        <f t="shared" si="50"/>
        <v>0</v>
      </c>
      <c r="AC107" s="162">
        <f t="shared" si="50"/>
        <v>0</v>
      </c>
      <c r="AD107" s="162">
        <f t="shared" si="50"/>
        <v>0</v>
      </c>
      <c r="AE107" s="162">
        <f t="shared" si="50"/>
        <v>0</v>
      </c>
      <c r="AF107" s="84"/>
      <c r="AG107" s="84"/>
      <c r="AH107" s="84"/>
      <c r="AI107" s="84"/>
      <c r="AJ107" s="84"/>
    </row>
    <row r="108" spans="16:36" ht="74.25" customHeight="1">
      <c r="P108" s="261">
        <f t="shared" si="38"/>
        <v>26</v>
      </c>
      <c r="Q108" s="235" t="str">
        <f t="shared" si="28"/>
        <v>CHECK if you do any of the following a) inject or incorporate phosphorus fertilizer or manure at least 2 inches deep within 24 hours of application, according to soil test results and realistic crop yields; b) apply phosphorus on 80% residue cover or 80% crop canopy cover, according to soil test results and realistic crop yields; or c) do not apply phosphorus.</v>
      </c>
      <c r="R108" s="161" t="str">
        <f t="shared" si="42"/>
        <v>No</v>
      </c>
      <c r="S108" s="164"/>
      <c r="T108" s="164"/>
      <c r="U108" s="164"/>
      <c r="V108" s="164"/>
      <c r="W108" s="169"/>
      <c r="X108" s="167">
        <f aca="true" t="shared" si="51" ref="X108:AE108">X45</f>
        <v>0</v>
      </c>
      <c r="Y108" s="162">
        <f t="shared" si="51"/>
        <v>0</v>
      </c>
      <c r="Z108" s="162">
        <f t="shared" si="51"/>
        <v>0</v>
      </c>
      <c r="AA108" s="162">
        <f t="shared" si="51"/>
        <v>0</v>
      </c>
      <c r="AB108" s="162">
        <f t="shared" si="51"/>
        <v>0</v>
      </c>
      <c r="AC108" s="162">
        <f t="shared" si="51"/>
        <v>0</v>
      </c>
      <c r="AD108" s="162">
        <f t="shared" si="51"/>
        <v>0</v>
      </c>
      <c r="AE108" s="162">
        <f t="shared" si="51"/>
        <v>0</v>
      </c>
      <c r="AF108" s="84"/>
      <c r="AG108" s="84"/>
      <c r="AH108" s="84"/>
      <c r="AI108" s="84"/>
      <c r="AJ108" s="84"/>
    </row>
    <row r="109" spans="16:36" ht="24">
      <c r="P109" s="261">
        <f t="shared" si="38"/>
        <v>27</v>
      </c>
      <c r="Q109" s="242" t="str">
        <f t="shared" si="28"/>
        <v>CHECK one of the Nitrogen Choices (27a-c) below. Answer as an average for the entire rotation:</v>
      </c>
      <c r="R109" s="165"/>
      <c r="S109" s="164"/>
      <c r="T109" s="164"/>
      <c r="U109" s="164"/>
      <c r="V109" s="164"/>
      <c r="W109" s="169"/>
      <c r="X109" s="166"/>
      <c r="Y109" s="164"/>
      <c r="Z109" s="164"/>
      <c r="AA109" s="164"/>
      <c r="AB109" s="164"/>
      <c r="AC109" s="164"/>
      <c r="AD109" s="164"/>
      <c r="AE109" s="164"/>
      <c r="AF109" s="84"/>
      <c r="AG109" s="84"/>
      <c r="AH109" s="84"/>
      <c r="AI109" s="84"/>
      <c r="AJ109" s="84"/>
    </row>
    <row r="110" spans="16:36" ht="35.25" customHeight="1">
      <c r="P110" s="261" t="str">
        <f t="shared" si="38"/>
        <v>a</v>
      </c>
      <c r="Q110" s="242" t="str">
        <f t="shared" si="28"/>
        <v>CHECK if you apply most of your nitrogen (manure or fertilizer) within one month prior to planting OR if most N is applied after soil temperatures are below 50oF.</v>
      </c>
      <c r="R110" s="161" t="str">
        <f aca="true" t="shared" si="52" ref="R110:R119">IF(O47,"Yes","No")</f>
        <v>No</v>
      </c>
      <c r="S110" s="164"/>
      <c r="T110" s="164"/>
      <c r="U110" s="164"/>
      <c r="V110" s="164"/>
      <c r="W110" s="169"/>
      <c r="X110" s="167">
        <f aca="true" t="shared" si="53" ref="X110:AE110">X47</f>
        <v>0</v>
      </c>
      <c r="Y110" s="162">
        <f t="shared" si="53"/>
        <v>0</v>
      </c>
      <c r="Z110" s="162">
        <f t="shared" si="53"/>
        <v>0</v>
      </c>
      <c r="AA110" s="162">
        <f t="shared" si="53"/>
        <v>0</v>
      </c>
      <c r="AB110" s="162">
        <f t="shared" si="53"/>
        <v>0</v>
      </c>
      <c r="AC110" s="162">
        <f t="shared" si="53"/>
        <v>0</v>
      </c>
      <c r="AD110" s="162">
        <f t="shared" si="53"/>
        <v>0</v>
      </c>
      <c r="AE110" s="162">
        <f t="shared" si="53"/>
        <v>0</v>
      </c>
      <c r="AF110" s="84"/>
      <c r="AG110" s="84"/>
      <c r="AH110" s="84"/>
      <c r="AI110" s="84"/>
      <c r="AJ110" s="84"/>
    </row>
    <row r="111" spans="16:36" ht="24">
      <c r="P111" s="261" t="str">
        <f t="shared" si="38"/>
        <v>b</v>
      </c>
      <c r="Q111" s="242" t="str">
        <f t="shared" si="28"/>
        <v>CHECK if you apply most of your nitrogen (manure or fertilizer) after the crop has emerged.</v>
      </c>
      <c r="R111" s="161" t="str">
        <f t="shared" si="52"/>
        <v>No</v>
      </c>
      <c r="S111" s="164"/>
      <c r="T111" s="164"/>
      <c r="U111" s="164"/>
      <c r="V111" s="164"/>
      <c r="W111" s="169"/>
      <c r="X111" s="167">
        <f aca="true" t="shared" si="54" ref="X111:AE111">X48</f>
        <v>0</v>
      </c>
      <c r="Y111" s="162">
        <f t="shared" si="54"/>
        <v>0</v>
      </c>
      <c r="Z111" s="162">
        <f t="shared" si="54"/>
        <v>0</v>
      </c>
      <c r="AA111" s="162">
        <f t="shared" si="54"/>
        <v>0</v>
      </c>
      <c r="AB111" s="162">
        <f t="shared" si="54"/>
        <v>0</v>
      </c>
      <c r="AC111" s="162">
        <f t="shared" si="54"/>
        <v>0</v>
      </c>
      <c r="AD111" s="162">
        <f t="shared" si="54"/>
        <v>0</v>
      </c>
      <c r="AE111" s="162">
        <f t="shared" si="54"/>
        <v>0</v>
      </c>
      <c r="AF111" s="84"/>
      <c r="AG111" s="84"/>
      <c r="AH111" s="84"/>
      <c r="AI111" s="84"/>
      <c r="AJ111" s="84"/>
    </row>
    <row r="112" spans="16:36" ht="36">
      <c r="P112" s="261" t="str">
        <f t="shared" si="38"/>
        <v>c</v>
      </c>
      <c r="Q112" s="242" t="str">
        <f t="shared" si="28"/>
        <v>CHECK if no nitrogen (manure or fertilizer) is ever applied OR if most N is applied as a split application (pre-plant &amp; post plant), according to soil tests or crop growth stage.</v>
      </c>
      <c r="R112" s="161" t="str">
        <f t="shared" si="52"/>
        <v>No</v>
      </c>
      <c r="S112" s="164"/>
      <c r="T112" s="164"/>
      <c r="U112" s="164"/>
      <c r="V112" s="164"/>
      <c r="W112" s="169"/>
      <c r="X112" s="167">
        <f aca="true" t="shared" si="55" ref="X112:AE112">X49</f>
        <v>0</v>
      </c>
      <c r="Y112" s="162">
        <f t="shared" si="55"/>
        <v>0</v>
      </c>
      <c r="Z112" s="162">
        <f t="shared" si="55"/>
        <v>0</v>
      </c>
      <c r="AA112" s="162">
        <f t="shared" si="55"/>
        <v>0</v>
      </c>
      <c r="AB112" s="162">
        <f t="shared" si="55"/>
        <v>0</v>
      </c>
      <c r="AC112" s="162">
        <f t="shared" si="55"/>
        <v>0</v>
      </c>
      <c r="AD112" s="162">
        <f t="shared" si="55"/>
        <v>0</v>
      </c>
      <c r="AE112" s="162">
        <f t="shared" si="55"/>
        <v>0</v>
      </c>
      <c r="AF112" s="84"/>
      <c r="AG112" s="84"/>
      <c r="AH112" s="84"/>
      <c r="AI112" s="84"/>
      <c r="AJ112" s="84"/>
    </row>
    <row r="113" spans="16:36" ht="36">
      <c r="P113" s="261">
        <f t="shared" si="38"/>
        <v>28</v>
      </c>
      <c r="Q113" s="242" t="str">
        <f t="shared" si="28"/>
        <v>CHECK if manure, compost, or other organic amendment is applied to meet (but not exceed) crop nutrient needs, according to soil tests (or tissue tests in permanent crops).</v>
      </c>
      <c r="R113" s="161" t="str">
        <f t="shared" si="52"/>
        <v>No</v>
      </c>
      <c r="S113" s="164"/>
      <c r="T113" s="164"/>
      <c r="U113" s="164"/>
      <c r="V113" s="164"/>
      <c r="W113" s="169"/>
      <c r="X113" s="166"/>
      <c r="Y113" s="164"/>
      <c r="Z113" s="164"/>
      <c r="AA113" s="164"/>
      <c r="AB113" s="164"/>
      <c r="AC113" s="164"/>
      <c r="AD113" s="164"/>
      <c r="AE113" s="164"/>
      <c r="AF113" s="84"/>
      <c r="AG113" s="84"/>
      <c r="AH113" s="84"/>
      <c r="AI113" s="84"/>
      <c r="AJ113" s="84"/>
    </row>
    <row r="114" spans="16:36" ht="19.5" customHeight="1">
      <c r="P114" s="389">
        <f t="shared" si="38"/>
        <v>29</v>
      </c>
      <c r="Q114" s="367" t="str">
        <f t="shared" si="28"/>
        <v>CHECK YES if Salinity or Sodicity is a concern on your offered acres.  (NO triggers a Pass for Salinity or Sodicity).   If YES, complete questions 30-33.</v>
      </c>
      <c r="R114" s="161" t="str">
        <f t="shared" si="52"/>
        <v>No</v>
      </c>
      <c r="S114" s="164"/>
      <c r="T114" s="164"/>
      <c r="U114" s="164"/>
      <c r="V114" s="164"/>
      <c r="W114" s="169"/>
      <c r="X114" s="166"/>
      <c r="Y114" s="164"/>
      <c r="Z114" s="164"/>
      <c r="AA114" s="164"/>
      <c r="AB114" s="164"/>
      <c r="AC114" s="164"/>
      <c r="AD114" s="164"/>
      <c r="AE114" s="164"/>
      <c r="AF114" s="84"/>
      <c r="AG114" s="84"/>
      <c r="AH114" s="84"/>
      <c r="AI114" s="84"/>
      <c r="AJ114" s="84"/>
    </row>
    <row r="115" spans="16:36" ht="19.5" customHeight="1">
      <c r="P115" s="390"/>
      <c r="Q115" s="367"/>
      <c r="R115" s="161" t="str">
        <f t="shared" si="52"/>
        <v>No</v>
      </c>
      <c r="S115" s="164"/>
      <c r="T115" s="164"/>
      <c r="U115" s="164"/>
      <c r="V115" s="164"/>
      <c r="W115" s="169"/>
      <c r="X115" s="166"/>
      <c r="Y115" s="164"/>
      <c r="Z115" s="164"/>
      <c r="AA115" s="164"/>
      <c r="AB115" s="164"/>
      <c r="AC115" s="164"/>
      <c r="AD115" s="164"/>
      <c r="AE115" s="164"/>
      <c r="AF115" s="84"/>
      <c r="AG115" s="84"/>
      <c r="AH115" s="84"/>
      <c r="AI115" s="84"/>
      <c r="AJ115" s="84"/>
    </row>
    <row r="116" spans="16:36" ht="24">
      <c r="P116" s="261">
        <f>P53</f>
        <v>30</v>
      </c>
      <c r="Q116" s="233" t="str">
        <f t="shared" si="28"/>
        <v>CHECK if you have identified saline recharge or discharge areas on your offered acres.</v>
      </c>
      <c r="R116" s="161" t="str">
        <f t="shared" si="52"/>
        <v>No</v>
      </c>
      <c r="S116" s="163">
        <f aca="true" t="shared" si="56" ref="S116:AE116">S53</f>
        <v>0</v>
      </c>
      <c r="T116" s="163">
        <f t="shared" si="56"/>
        <v>0</v>
      </c>
      <c r="U116" s="163">
        <f t="shared" si="56"/>
        <v>0</v>
      </c>
      <c r="V116" s="163">
        <f t="shared" si="56"/>
        <v>0</v>
      </c>
      <c r="W116" s="171">
        <f t="shared" si="56"/>
        <v>0</v>
      </c>
      <c r="X116" s="168">
        <f t="shared" si="56"/>
        <v>0</v>
      </c>
      <c r="Y116" s="163">
        <f t="shared" si="56"/>
        <v>0</v>
      </c>
      <c r="Z116" s="163">
        <f t="shared" si="56"/>
        <v>0</v>
      </c>
      <c r="AA116" s="163">
        <f t="shared" si="56"/>
        <v>0</v>
      </c>
      <c r="AB116" s="163">
        <f t="shared" si="56"/>
        <v>0</v>
      </c>
      <c r="AC116" s="163">
        <f t="shared" si="56"/>
        <v>0</v>
      </c>
      <c r="AD116" s="163">
        <f t="shared" si="56"/>
        <v>0</v>
      </c>
      <c r="AE116" s="163">
        <f t="shared" si="56"/>
        <v>0</v>
      </c>
      <c r="AF116" s="84"/>
      <c r="AG116" s="84"/>
      <c r="AH116" s="84"/>
      <c r="AI116" s="84"/>
      <c r="AJ116" s="84"/>
    </row>
    <row r="117" spans="16:36" ht="36">
      <c r="P117" s="261">
        <f>P54</f>
        <v>31</v>
      </c>
      <c r="Q117" s="233" t="str">
        <f t="shared" si="28"/>
        <v>CHECK if you manage saline seeps by using high water use, salt tolerant crops or cropping pattern to manage or minimize salinity in the soil, surface water, and/or ground water.</v>
      </c>
      <c r="R117" s="161" t="str">
        <f t="shared" si="52"/>
        <v>No</v>
      </c>
      <c r="S117" s="163">
        <f aca="true" t="shared" si="57" ref="S117:AE117">S54</f>
        <v>0</v>
      </c>
      <c r="T117" s="163">
        <f t="shared" si="57"/>
        <v>0</v>
      </c>
      <c r="U117" s="163">
        <f t="shared" si="57"/>
        <v>0</v>
      </c>
      <c r="V117" s="163">
        <f t="shared" si="57"/>
        <v>0</v>
      </c>
      <c r="W117" s="171">
        <f t="shared" si="57"/>
        <v>0</v>
      </c>
      <c r="X117" s="168">
        <f t="shared" si="57"/>
        <v>0</v>
      </c>
      <c r="Y117" s="163">
        <f t="shared" si="57"/>
        <v>0</v>
      </c>
      <c r="Z117" s="163">
        <f t="shared" si="57"/>
        <v>0</v>
      </c>
      <c r="AA117" s="163">
        <f t="shared" si="57"/>
        <v>0</v>
      </c>
      <c r="AB117" s="163">
        <f t="shared" si="57"/>
        <v>0</v>
      </c>
      <c r="AC117" s="163">
        <f t="shared" si="57"/>
        <v>0</v>
      </c>
      <c r="AD117" s="163">
        <f t="shared" si="57"/>
        <v>0</v>
      </c>
      <c r="AE117" s="163">
        <f t="shared" si="57"/>
        <v>0</v>
      </c>
      <c r="AF117" s="84"/>
      <c r="AG117" s="84"/>
      <c r="AH117" s="84"/>
      <c r="AI117" s="84"/>
      <c r="AJ117" s="84"/>
    </row>
    <row r="118" spans="16:36" ht="36">
      <c r="P118" s="261">
        <f>P55</f>
        <v>32</v>
      </c>
      <c r="Q118" s="233" t="str">
        <f t="shared" si="28"/>
        <v>CHECK if you manage the type and rate of soil fertility amendments and irrigation based on your soil and irrigation chemistry for your saline or sodic soils on your offered acres.</v>
      </c>
      <c r="R118" s="161" t="str">
        <f t="shared" si="52"/>
        <v>No</v>
      </c>
      <c r="S118" s="163">
        <f>S55</f>
        <v>0</v>
      </c>
      <c r="T118" s="163">
        <f>T55</f>
        <v>0</v>
      </c>
      <c r="U118" s="163">
        <f>U55</f>
        <v>0</v>
      </c>
      <c r="V118" s="163">
        <f>V55</f>
        <v>0</v>
      </c>
      <c r="W118" s="171">
        <f>W55</f>
        <v>0</v>
      </c>
      <c r="X118" s="166"/>
      <c r="Y118" s="164"/>
      <c r="Z118" s="164"/>
      <c r="AA118" s="164"/>
      <c r="AB118" s="164"/>
      <c r="AC118" s="164"/>
      <c r="AD118" s="164"/>
      <c r="AE118" s="164"/>
      <c r="AF118" s="84"/>
      <c r="AG118" s="84"/>
      <c r="AH118" s="84"/>
      <c r="AI118" s="84"/>
      <c r="AJ118" s="84"/>
    </row>
    <row r="119" spans="16:36" ht="24.75" thickBot="1">
      <c r="P119" s="262">
        <f>P56</f>
        <v>33</v>
      </c>
      <c r="Q119" s="232" t="str">
        <f t="shared" si="28"/>
        <v>CHECK if you manage the application of irrigation water to minimize salt delivery to surface and ground water.</v>
      </c>
      <c r="R119" s="330" t="str">
        <f t="shared" si="52"/>
        <v>No</v>
      </c>
      <c r="S119" s="331"/>
      <c r="T119" s="331"/>
      <c r="U119" s="331"/>
      <c r="V119" s="331"/>
      <c r="W119" s="332"/>
      <c r="X119" s="333">
        <f aca="true" t="shared" si="58" ref="X119:AE119">X56</f>
        <v>0</v>
      </c>
      <c r="Y119" s="334">
        <f t="shared" si="58"/>
        <v>0</v>
      </c>
      <c r="Z119" s="334">
        <f t="shared" si="58"/>
        <v>0</v>
      </c>
      <c r="AA119" s="334">
        <f t="shared" si="58"/>
        <v>0</v>
      </c>
      <c r="AB119" s="334">
        <f t="shared" si="58"/>
        <v>0</v>
      </c>
      <c r="AC119" s="334">
        <f t="shared" si="58"/>
        <v>0</v>
      </c>
      <c r="AD119" s="334">
        <f t="shared" si="58"/>
        <v>0</v>
      </c>
      <c r="AE119" s="334">
        <f t="shared" si="58"/>
        <v>0</v>
      </c>
      <c r="AF119" s="84"/>
      <c r="AG119" s="84"/>
      <c r="AH119" s="84"/>
      <c r="AI119" s="84"/>
      <c r="AJ119" s="84"/>
    </row>
    <row r="120" spans="15:36" ht="38.25" customHeight="1">
      <c r="O120" s="314"/>
      <c r="P120" s="335"/>
      <c r="Q120" s="353" t="s">
        <v>128</v>
      </c>
      <c r="R120" s="353"/>
      <c r="S120" s="353"/>
      <c r="T120" s="353"/>
      <c r="U120" s="353"/>
      <c r="V120" s="353"/>
      <c r="W120" s="353"/>
      <c r="X120" s="353"/>
      <c r="Y120" s="353"/>
      <c r="Z120" s="353"/>
      <c r="AA120" s="353"/>
      <c r="AB120" s="353"/>
      <c r="AC120" s="353"/>
      <c r="AD120" s="353"/>
      <c r="AE120" s="354"/>
      <c r="AF120" s="84"/>
      <c r="AG120" s="84"/>
      <c r="AH120" s="84"/>
      <c r="AI120" s="84"/>
      <c r="AJ120" s="84"/>
    </row>
    <row r="121" spans="15:36" ht="38.25" customHeight="1">
      <c r="O121" s="314"/>
      <c r="P121" s="336"/>
      <c r="Q121" s="326" t="s">
        <v>125</v>
      </c>
      <c r="R121" s="329"/>
      <c r="S121" s="355" t="s">
        <v>127</v>
      </c>
      <c r="T121" s="355"/>
      <c r="U121" s="355"/>
      <c r="V121" s="355"/>
      <c r="W121" s="355"/>
      <c r="X121" s="355"/>
      <c r="Y121" s="355"/>
      <c r="Z121" s="355"/>
      <c r="AA121" s="355"/>
      <c r="AB121" s="355"/>
      <c r="AC121" s="355"/>
      <c r="AD121" s="355"/>
      <c r="AE121" s="356"/>
      <c r="AF121" s="84"/>
      <c r="AG121" s="84"/>
      <c r="AH121" s="84"/>
      <c r="AI121" s="84"/>
      <c r="AJ121" s="84"/>
    </row>
    <row r="122" spans="15:36" ht="12.75">
      <c r="O122" s="314"/>
      <c r="P122" s="336"/>
      <c r="Q122" s="355" t="s">
        <v>126</v>
      </c>
      <c r="R122" s="327"/>
      <c r="S122" s="328"/>
      <c r="T122" s="328"/>
      <c r="U122" s="328"/>
      <c r="V122" s="328"/>
      <c r="W122" s="328"/>
      <c r="X122" s="328"/>
      <c r="Y122" s="328"/>
      <c r="Z122" s="328"/>
      <c r="AA122" s="328"/>
      <c r="AB122" s="328"/>
      <c r="AC122" s="328"/>
      <c r="AD122" s="328"/>
      <c r="AE122" s="337"/>
      <c r="AF122" s="84"/>
      <c r="AG122" s="84"/>
      <c r="AH122" s="84"/>
      <c r="AI122" s="84"/>
      <c r="AJ122" s="84"/>
    </row>
    <row r="123" spans="15:36" ht="12.75">
      <c r="O123" s="314"/>
      <c r="P123" s="336"/>
      <c r="Q123" s="355"/>
      <c r="R123" s="327"/>
      <c r="S123" s="328"/>
      <c r="T123" s="328"/>
      <c r="U123" s="328"/>
      <c r="V123" s="328"/>
      <c r="W123" s="328"/>
      <c r="X123" s="328"/>
      <c r="Y123" s="328"/>
      <c r="Z123" s="328"/>
      <c r="AA123" s="328"/>
      <c r="AB123" s="328"/>
      <c r="AC123" s="328"/>
      <c r="AD123" s="328"/>
      <c r="AE123" s="337"/>
      <c r="AF123" s="84"/>
      <c r="AG123" s="84"/>
      <c r="AH123" s="84"/>
      <c r="AI123" s="84"/>
      <c r="AJ123" s="84"/>
    </row>
    <row r="124" spans="15:36" ht="13.5" thickBot="1">
      <c r="O124" s="314"/>
      <c r="P124" s="338"/>
      <c r="Q124" s="339"/>
      <c r="R124" s="340"/>
      <c r="S124" s="341"/>
      <c r="T124" s="341"/>
      <c r="U124" s="341"/>
      <c r="V124" s="341"/>
      <c r="W124" s="341"/>
      <c r="X124" s="341"/>
      <c r="Y124" s="341"/>
      <c r="Z124" s="341"/>
      <c r="AA124" s="341"/>
      <c r="AB124" s="341"/>
      <c r="AC124" s="341"/>
      <c r="AD124" s="341"/>
      <c r="AE124" s="342"/>
      <c r="AF124" s="84"/>
      <c r="AG124" s="84"/>
      <c r="AH124" s="84"/>
      <c r="AI124" s="84"/>
      <c r="AJ124" s="84"/>
    </row>
    <row r="125" spans="1:36" ht="12.75">
      <c r="A125" s="325"/>
      <c r="B125" s="90"/>
      <c r="C125" s="90"/>
      <c r="D125" s="90"/>
      <c r="E125" s="90"/>
      <c r="F125" s="90"/>
      <c r="G125" s="91"/>
      <c r="H125" s="90"/>
      <c r="I125" s="90"/>
      <c r="J125" s="90"/>
      <c r="K125" s="90"/>
      <c r="L125" s="90"/>
      <c r="M125" s="90"/>
      <c r="N125" s="90"/>
      <c r="O125" s="314"/>
      <c r="P125" s="174"/>
      <c r="Q125" s="88"/>
      <c r="R125" s="92"/>
      <c r="S125" s="86"/>
      <c r="T125" s="86"/>
      <c r="U125" s="86"/>
      <c r="V125" s="86"/>
      <c r="W125" s="86"/>
      <c r="X125" s="86"/>
      <c r="Y125" s="86"/>
      <c r="Z125" s="86"/>
      <c r="AA125" s="86"/>
      <c r="AB125" s="86"/>
      <c r="AC125" s="86"/>
      <c r="AD125" s="86"/>
      <c r="AE125" s="86"/>
      <c r="AF125" s="84"/>
      <c r="AG125" s="84"/>
      <c r="AH125" s="84"/>
      <c r="AI125" s="84"/>
      <c r="AJ125" s="84"/>
    </row>
    <row r="126" spans="1:36" ht="12.75">
      <c r="A126" s="325"/>
      <c r="B126" s="90"/>
      <c r="C126" s="90"/>
      <c r="D126" s="90"/>
      <c r="E126" s="90"/>
      <c r="F126" s="90"/>
      <c r="G126" s="91"/>
      <c r="H126" s="90"/>
      <c r="I126" s="90"/>
      <c r="J126" s="90"/>
      <c r="K126" s="90"/>
      <c r="L126" s="90"/>
      <c r="M126" s="90"/>
      <c r="N126" s="90"/>
      <c r="O126" s="314"/>
      <c r="P126" s="174"/>
      <c r="Q126" s="88"/>
      <c r="R126" s="92"/>
      <c r="S126" s="86"/>
      <c r="T126" s="86"/>
      <c r="U126" s="86"/>
      <c r="V126" s="86"/>
      <c r="W126" s="86"/>
      <c r="X126" s="86"/>
      <c r="Y126" s="86"/>
      <c r="Z126" s="86"/>
      <c r="AA126" s="86"/>
      <c r="AB126" s="86"/>
      <c r="AC126" s="86"/>
      <c r="AD126" s="86"/>
      <c r="AE126" s="86"/>
      <c r="AF126" s="84"/>
      <c r="AG126" s="84"/>
      <c r="AH126" s="84"/>
      <c r="AI126" s="84"/>
      <c r="AJ126" s="84"/>
    </row>
    <row r="127" spans="1:36" ht="12.75">
      <c r="A127" s="325"/>
      <c r="B127" s="90"/>
      <c r="C127" s="90"/>
      <c r="D127" s="90"/>
      <c r="E127" s="90"/>
      <c r="F127" s="90"/>
      <c r="G127" s="91"/>
      <c r="H127" s="90"/>
      <c r="I127" s="90"/>
      <c r="J127" s="90"/>
      <c r="K127" s="90"/>
      <c r="L127" s="90"/>
      <c r="M127" s="90"/>
      <c r="N127" s="90"/>
      <c r="O127" s="314"/>
      <c r="P127" s="174"/>
      <c r="Q127" s="88"/>
      <c r="R127" s="92"/>
      <c r="S127" s="86"/>
      <c r="T127" s="86"/>
      <c r="U127" s="86"/>
      <c r="V127" s="86"/>
      <c r="W127" s="86"/>
      <c r="X127" s="86"/>
      <c r="Y127" s="86"/>
      <c r="Z127" s="86"/>
      <c r="AA127" s="86"/>
      <c r="AB127" s="86"/>
      <c r="AC127" s="86"/>
      <c r="AD127" s="86"/>
      <c r="AE127" s="86"/>
      <c r="AF127" s="84"/>
      <c r="AG127" s="84"/>
      <c r="AH127" s="84"/>
      <c r="AI127" s="84"/>
      <c r="AJ127" s="84"/>
    </row>
    <row r="128" spans="1:36" ht="12.75">
      <c r="A128" s="325"/>
      <c r="B128" s="90"/>
      <c r="C128" s="90"/>
      <c r="D128" s="90"/>
      <c r="E128" s="90"/>
      <c r="F128" s="90"/>
      <c r="G128" s="91"/>
      <c r="H128" s="90"/>
      <c r="I128" s="90"/>
      <c r="J128" s="90"/>
      <c r="K128" s="90"/>
      <c r="L128" s="90"/>
      <c r="M128" s="90"/>
      <c r="N128" s="90"/>
      <c r="O128" s="314"/>
      <c r="P128" s="174"/>
      <c r="Q128" s="88"/>
      <c r="R128" s="92"/>
      <c r="S128" s="86"/>
      <c r="T128" s="86"/>
      <c r="U128" s="86"/>
      <c r="V128" s="86"/>
      <c r="W128" s="86"/>
      <c r="X128" s="86"/>
      <c r="Y128" s="86"/>
      <c r="Z128" s="86"/>
      <c r="AA128" s="86"/>
      <c r="AB128" s="86"/>
      <c r="AC128" s="86"/>
      <c r="AD128" s="86"/>
      <c r="AE128" s="86"/>
      <c r="AF128" s="84"/>
      <c r="AG128" s="84"/>
      <c r="AH128" s="84"/>
      <c r="AI128" s="84"/>
      <c r="AJ128" s="84"/>
    </row>
    <row r="129" spans="1:31" s="84" customFormat="1" ht="12.75">
      <c r="A129" s="325"/>
      <c r="B129" s="90"/>
      <c r="C129" s="90"/>
      <c r="D129" s="90"/>
      <c r="E129" s="90"/>
      <c r="F129" s="90"/>
      <c r="G129" s="91"/>
      <c r="H129" s="90"/>
      <c r="I129" s="90"/>
      <c r="J129" s="90"/>
      <c r="K129" s="90"/>
      <c r="L129" s="90"/>
      <c r="M129" s="90"/>
      <c r="N129" s="90"/>
      <c r="O129" s="314"/>
      <c r="P129" s="174"/>
      <c r="Q129" s="88"/>
      <c r="R129" s="92"/>
      <c r="S129" s="86"/>
      <c r="T129" s="86"/>
      <c r="U129" s="86"/>
      <c r="V129" s="86"/>
      <c r="W129" s="86"/>
      <c r="X129" s="86"/>
      <c r="Y129" s="86"/>
      <c r="Z129" s="86"/>
      <c r="AA129" s="86"/>
      <c r="AB129" s="86"/>
      <c r="AC129" s="86"/>
      <c r="AD129" s="86"/>
      <c r="AE129" s="86"/>
    </row>
    <row r="130" spans="1:31" s="84" customFormat="1" ht="12.75">
      <c r="A130" s="325"/>
      <c r="B130" s="90"/>
      <c r="C130" s="90"/>
      <c r="D130" s="90"/>
      <c r="E130" s="90"/>
      <c r="F130" s="90"/>
      <c r="G130" s="91"/>
      <c r="H130" s="90"/>
      <c r="I130" s="90"/>
      <c r="J130" s="90"/>
      <c r="K130" s="90"/>
      <c r="L130" s="90"/>
      <c r="M130" s="90"/>
      <c r="N130" s="90"/>
      <c r="O130" s="314"/>
      <c r="P130" s="174"/>
      <c r="Q130" s="88"/>
      <c r="R130" s="92"/>
      <c r="S130" s="86"/>
      <c r="T130" s="86"/>
      <c r="U130" s="86"/>
      <c r="V130" s="86"/>
      <c r="W130" s="86"/>
      <c r="X130" s="86"/>
      <c r="Y130" s="86"/>
      <c r="Z130" s="86"/>
      <c r="AA130" s="86"/>
      <c r="AB130" s="86"/>
      <c r="AC130" s="86"/>
      <c r="AD130" s="86"/>
      <c r="AE130" s="86"/>
    </row>
    <row r="131" spans="1:31" s="84" customFormat="1" ht="12.75">
      <c r="A131" s="325"/>
      <c r="B131" s="90"/>
      <c r="C131" s="90"/>
      <c r="D131" s="90"/>
      <c r="E131" s="90"/>
      <c r="F131" s="90"/>
      <c r="G131" s="91"/>
      <c r="H131" s="90"/>
      <c r="I131" s="90"/>
      <c r="J131" s="90"/>
      <c r="K131" s="90"/>
      <c r="L131" s="90"/>
      <c r="M131" s="90"/>
      <c r="N131" s="90"/>
      <c r="O131" s="314"/>
      <c r="P131" s="174"/>
      <c r="Q131" s="88"/>
      <c r="R131" s="92"/>
      <c r="S131" s="86"/>
      <c r="T131" s="86"/>
      <c r="U131" s="86"/>
      <c r="V131" s="86"/>
      <c r="W131" s="86"/>
      <c r="X131" s="86"/>
      <c r="Y131" s="86"/>
      <c r="Z131" s="86"/>
      <c r="AA131" s="86"/>
      <c r="AB131" s="86"/>
      <c r="AC131" s="86"/>
      <c r="AD131" s="86"/>
      <c r="AE131" s="86"/>
    </row>
    <row r="132" spans="1:31" s="84" customFormat="1" ht="12.75">
      <c r="A132" s="325"/>
      <c r="B132" s="90"/>
      <c r="C132" s="90"/>
      <c r="D132" s="90"/>
      <c r="E132" s="90"/>
      <c r="F132" s="90"/>
      <c r="G132" s="91"/>
      <c r="H132" s="90"/>
      <c r="I132" s="90"/>
      <c r="J132" s="90"/>
      <c r="K132" s="90"/>
      <c r="L132" s="90"/>
      <c r="M132" s="90"/>
      <c r="N132" s="90"/>
      <c r="O132" s="314"/>
      <c r="P132" s="174"/>
      <c r="Q132" s="88"/>
      <c r="R132" s="92"/>
      <c r="S132" s="86"/>
      <c r="T132" s="86"/>
      <c r="U132" s="86"/>
      <c r="V132" s="86"/>
      <c r="W132" s="86"/>
      <c r="X132" s="86"/>
      <c r="Y132" s="86"/>
      <c r="Z132" s="86"/>
      <c r="AA132" s="86"/>
      <c r="AB132" s="86"/>
      <c r="AC132" s="86"/>
      <c r="AD132" s="86"/>
      <c r="AE132" s="86"/>
    </row>
    <row r="133" spans="1:31" s="84" customFormat="1" ht="12.75">
      <c r="A133" s="325"/>
      <c r="B133" s="90"/>
      <c r="C133" s="90"/>
      <c r="D133" s="90"/>
      <c r="E133" s="90"/>
      <c r="F133" s="90"/>
      <c r="G133" s="91"/>
      <c r="H133" s="90"/>
      <c r="I133" s="90"/>
      <c r="J133" s="90"/>
      <c r="K133" s="90"/>
      <c r="L133" s="90"/>
      <c r="M133" s="90"/>
      <c r="N133" s="90"/>
      <c r="O133" s="314"/>
      <c r="P133" s="174"/>
      <c r="Q133" s="88"/>
      <c r="R133" s="92"/>
      <c r="S133" s="86"/>
      <c r="T133" s="86"/>
      <c r="U133" s="86"/>
      <c r="V133" s="86"/>
      <c r="W133" s="86"/>
      <c r="X133" s="86"/>
      <c r="Y133" s="86"/>
      <c r="Z133" s="86"/>
      <c r="AA133" s="86"/>
      <c r="AB133" s="86"/>
      <c r="AC133" s="86"/>
      <c r="AD133" s="86"/>
      <c r="AE133" s="86"/>
    </row>
    <row r="134" spans="1:31" s="84" customFormat="1" ht="12.75">
      <c r="A134" s="325"/>
      <c r="B134" s="90"/>
      <c r="C134" s="90"/>
      <c r="D134" s="90"/>
      <c r="E134" s="90"/>
      <c r="F134" s="90"/>
      <c r="G134" s="91"/>
      <c r="H134" s="90"/>
      <c r="I134" s="90"/>
      <c r="J134" s="90"/>
      <c r="K134" s="90"/>
      <c r="L134" s="90"/>
      <c r="M134" s="90"/>
      <c r="N134" s="90"/>
      <c r="O134" s="314"/>
      <c r="P134" s="174"/>
      <c r="Q134" s="88"/>
      <c r="R134" s="92"/>
      <c r="S134" s="86"/>
      <c r="T134" s="86"/>
      <c r="U134" s="86"/>
      <c r="V134" s="86"/>
      <c r="W134" s="86"/>
      <c r="X134" s="86"/>
      <c r="Y134" s="86"/>
      <c r="Z134" s="86"/>
      <c r="AA134" s="86"/>
      <c r="AB134" s="86"/>
      <c r="AC134" s="86"/>
      <c r="AD134" s="86"/>
      <c r="AE134" s="86"/>
    </row>
    <row r="135" spans="1:31" s="84" customFormat="1" ht="12.75">
      <c r="A135" s="325"/>
      <c r="B135" s="90"/>
      <c r="C135" s="90"/>
      <c r="D135" s="90"/>
      <c r="E135" s="90"/>
      <c r="F135" s="90"/>
      <c r="G135" s="91"/>
      <c r="H135" s="90"/>
      <c r="I135" s="90"/>
      <c r="J135" s="90"/>
      <c r="K135" s="90"/>
      <c r="L135" s="90"/>
      <c r="M135" s="90"/>
      <c r="N135" s="90"/>
      <c r="O135" s="314"/>
      <c r="P135" s="174"/>
      <c r="Q135" s="88"/>
      <c r="R135" s="92"/>
      <c r="S135" s="86"/>
      <c r="T135" s="86"/>
      <c r="U135" s="86"/>
      <c r="V135" s="86"/>
      <c r="W135" s="86"/>
      <c r="X135" s="86"/>
      <c r="Y135" s="86"/>
      <c r="Z135" s="86"/>
      <c r="AA135" s="86"/>
      <c r="AB135" s="86"/>
      <c r="AC135" s="86"/>
      <c r="AD135" s="86"/>
      <c r="AE135" s="86"/>
    </row>
    <row r="136" spans="1:31" s="84" customFormat="1" ht="12.75">
      <c r="A136" s="325"/>
      <c r="B136" s="90"/>
      <c r="C136" s="90"/>
      <c r="D136" s="90"/>
      <c r="E136" s="90"/>
      <c r="F136" s="90"/>
      <c r="G136" s="91"/>
      <c r="H136" s="90"/>
      <c r="I136" s="90"/>
      <c r="J136" s="90"/>
      <c r="K136" s="90"/>
      <c r="L136" s="90"/>
      <c r="M136" s="90"/>
      <c r="N136" s="90"/>
      <c r="O136" s="314"/>
      <c r="P136" s="174"/>
      <c r="Q136" s="88"/>
      <c r="R136" s="92"/>
      <c r="S136" s="86"/>
      <c r="T136" s="86"/>
      <c r="U136" s="86"/>
      <c r="V136" s="86"/>
      <c r="W136" s="86"/>
      <c r="X136" s="86"/>
      <c r="Y136" s="86"/>
      <c r="Z136" s="86"/>
      <c r="AA136" s="86"/>
      <c r="AB136" s="86"/>
      <c r="AC136" s="86"/>
      <c r="AD136" s="86"/>
      <c r="AE136" s="86"/>
    </row>
    <row r="137" spans="1:31" s="84" customFormat="1" ht="12.75">
      <c r="A137" s="325"/>
      <c r="B137" s="90"/>
      <c r="C137" s="90"/>
      <c r="D137" s="90"/>
      <c r="E137" s="90"/>
      <c r="F137" s="90"/>
      <c r="G137" s="91"/>
      <c r="H137" s="90"/>
      <c r="I137" s="90"/>
      <c r="J137" s="90"/>
      <c r="K137" s="90"/>
      <c r="L137" s="90"/>
      <c r="M137" s="90"/>
      <c r="N137" s="90"/>
      <c r="O137" s="314"/>
      <c r="P137" s="174"/>
      <c r="Q137" s="88"/>
      <c r="R137" s="92"/>
      <c r="S137" s="86"/>
      <c r="T137" s="86"/>
      <c r="U137" s="86"/>
      <c r="V137" s="86"/>
      <c r="W137" s="86"/>
      <c r="X137" s="86"/>
      <c r="Y137" s="86"/>
      <c r="Z137" s="86"/>
      <c r="AA137" s="86"/>
      <c r="AB137" s="86"/>
      <c r="AC137" s="86"/>
      <c r="AD137" s="86"/>
      <c r="AE137" s="86"/>
    </row>
    <row r="138" spans="1:31" s="84" customFormat="1" ht="12.75">
      <c r="A138" s="325"/>
      <c r="B138" s="90"/>
      <c r="C138" s="90"/>
      <c r="D138" s="90"/>
      <c r="E138" s="90"/>
      <c r="F138" s="90"/>
      <c r="G138" s="91"/>
      <c r="H138" s="90"/>
      <c r="I138" s="90"/>
      <c r="J138" s="90"/>
      <c r="K138" s="90"/>
      <c r="L138" s="90"/>
      <c r="M138" s="90"/>
      <c r="N138" s="90"/>
      <c r="O138" s="314"/>
      <c r="P138" s="174"/>
      <c r="Q138" s="88"/>
      <c r="R138" s="92"/>
      <c r="S138" s="86"/>
      <c r="T138" s="86"/>
      <c r="U138" s="86"/>
      <c r="V138" s="86"/>
      <c r="W138" s="86"/>
      <c r="X138" s="86"/>
      <c r="Y138" s="86"/>
      <c r="Z138" s="86"/>
      <c r="AA138" s="86"/>
      <c r="AB138" s="86"/>
      <c r="AC138" s="86"/>
      <c r="AD138" s="86"/>
      <c r="AE138" s="86"/>
    </row>
    <row r="139" spans="1:31" s="84" customFormat="1" ht="12.75">
      <c r="A139" s="325"/>
      <c r="B139" s="90"/>
      <c r="C139" s="90"/>
      <c r="D139" s="90"/>
      <c r="E139" s="90"/>
      <c r="F139" s="90"/>
      <c r="G139" s="91"/>
      <c r="H139" s="90"/>
      <c r="I139" s="90"/>
      <c r="J139" s="90"/>
      <c r="K139" s="90"/>
      <c r="L139" s="90"/>
      <c r="M139" s="90"/>
      <c r="N139" s="90"/>
      <c r="O139" s="314"/>
      <c r="P139" s="174"/>
      <c r="Q139" s="88"/>
      <c r="R139" s="92"/>
      <c r="S139" s="86"/>
      <c r="T139" s="86"/>
      <c r="U139" s="86"/>
      <c r="V139" s="86"/>
      <c r="W139" s="86"/>
      <c r="X139" s="86"/>
      <c r="Y139" s="86"/>
      <c r="Z139" s="86"/>
      <c r="AA139" s="86"/>
      <c r="AB139" s="86"/>
      <c r="AC139" s="86"/>
      <c r="AD139" s="86"/>
      <c r="AE139" s="86"/>
    </row>
    <row r="140" spans="1:31" s="84" customFormat="1" ht="12.75">
      <c r="A140" s="325"/>
      <c r="B140" s="90"/>
      <c r="C140" s="90"/>
      <c r="D140" s="90"/>
      <c r="E140" s="90"/>
      <c r="F140" s="90"/>
      <c r="G140" s="91"/>
      <c r="H140" s="90"/>
      <c r="I140" s="90"/>
      <c r="J140" s="90"/>
      <c r="K140" s="90"/>
      <c r="L140" s="90"/>
      <c r="M140" s="90"/>
      <c r="N140" s="90"/>
      <c r="O140" s="314"/>
      <c r="P140" s="174"/>
      <c r="Q140" s="88"/>
      <c r="R140" s="92"/>
      <c r="S140" s="86"/>
      <c r="T140" s="86"/>
      <c r="U140" s="86"/>
      <c r="V140" s="86"/>
      <c r="W140" s="86"/>
      <c r="X140" s="86"/>
      <c r="Y140" s="86"/>
      <c r="Z140" s="86"/>
      <c r="AA140" s="86"/>
      <c r="AB140" s="86"/>
      <c r="AC140" s="86"/>
      <c r="AD140" s="86"/>
      <c r="AE140" s="86"/>
    </row>
    <row r="141" spans="1:31" s="84" customFormat="1" ht="12.75">
      <c r="A141" s="325"/>
      <c r="B141" s="90"/>
      <c r="C141" s="90"/>
      <c r="D141" s="90"/>
      <c r="E141" s="90"/>
      <c r="F141" s="90"/>
      <c r="G141" s="91"/>
      <c r="H141" s="90"/>
      <c r="I141" s="90"/>
      <c r="J141" s="90"/>
      <c r="K141" s="90"/>
      <c r="L141" s="90"/>
      <c r="M141" s="90"/>
      <c r="N141" s="90"/>
      <c r="O141" s="314"/>
      <c r="P141" s="174"/>
      <c r="Q141" s="88"/>
      <c r="R141" s="92"/>
      <c r="S141" s="86"/>
      <c r="T141" s="86"/>
      <c r="U141" s="86"/>
      <c r="V141" s="86"/>
      <c r="W141" s="86"/>
      <c r="X141" s="86"/>
      <c r="Y141" s="86"/>
      <c r="Z141" s="86"/>
      <c r="AA141" s="86"/>
      <c r="AB141" s="86"/>
      <c r="AC141" s="86"/>
      <c r="AD141" s="86"/>
      <c r="AE141" s="86"/>
    </row>
    <row r="142" spans="1:31" s="84" customFormat="1" ht="12.75">
      <c r="A142" s="325"/>
      <c r="B142" s="90"/>
      <c r="C142" s="90"/>
      <c r="D142" s="90"/>
      <c r="E142" s="90"/>
      <c r="F142" s="90"/>
      <c r="G142" s="91"/>
      <c r="H142" s="90"/>
      <c r="I142" s="90"/>
      <c r="J142" s="90"/>
      <c r="K142" s="90"/>
      <c r="L142" s="90"/>
      <c r="M142" s="90"/>
      <c r="N142" s="90"/>
      <c r="O142" s="314"/>
      <c r="P142" s="174"/>
      <c r="Q142" s="88"/>
      <c r="R142" s="92"/>
      <c r="S142" s="86"/>
      <c r="T142" s="86"/>
      <c r="U142" s="86"/>
      <c r="V142" s="86"/>
      <c r="W142" s="86"/>
      <c r="X142" s="86"/>
      <c r="Y142" s="86"/>
      <c r="Z142" s="86"/>
      <c r="AA142" s="86"/>
      <c r="AB142" s="86"/>
      <c r="AC142" s="86"/>
      <c r="AD142" s="86"/>
      <c r="AE142" s="86"/>
    </row>
    <row r="143" spans="1:31" s="84" customFormat="1" ht="12.75">
      <c r="A143" s="325"/>
      <c r="B143" s="90"/>
      <c r="C143" s="90"/>
      <c r="D143" s="90"/>
      <c r="E143" s="90"/>
      <c r="F143" s="90"/>
      <c r="G143" s="91"/>
      <c r="H143" s="90"/>
      <c r="I143" s="90"/>
      <c r="J143" s="90"/>
      <c r="K143" s="90"/>
      <c r="L143" s="90"/>
      <c r="M143" s="90"/>
      <c r="N143" s="90"/>
      <c r="O143" s="314"/>
      <c r="P143" s="174"/>
      <c r="Q143" s="88"/>
      <c r="R143" s="92"/>
      <c r="S143" s="86"/>
      <c r="T143" s="86"/>
      <c r="U143" s="86"/>
      <c r="V143" s="86"/>
      <c r="W143" s="86"/>
      <c r="X143" s="86"/>
      <c r="Y143" s="86"/>
      <c r="Z143" s="86"/>
      <c r="AA143" s="86"/>
      <c r="AB143" s="86"/>
      <c r="AC143" s="86"/>
      <c r="AD143" s="86"/>
      <c r="AE143" s="86"/>
    </row>
    <row r="144" spans="1:31" s="84" customFormat="1" ht="12.75">
      <c r="A144" s="325"/>
      <c r="B144" s="90"/>
      <c r="C144" s="90"/>
      <c r="D144" s="90"/>
      <c r="E144" s="90"/>
      <c r="F144" s="90"/>
      <c r="G144" s="91"/>
      <c r="H144" s="90"/>
      <c r="I144" s="90"/>
      <c r="J144" s="90"/>
      <c r="K144" s="90"/>
      <c r="L144" s="90"/>
      <c r="M144" s="90"/>
      <c r="N144" s="90"/>
      <c r="O144" s="314"/>
      <c r="P144" s="174"/>
      <c r="Q144" s="88"/>
      <c r="R144" s="92"/>
      <c r="S144" s="86"/>
      <c r="T144" s="86"/>
      <c r="U144" s="86"/>
      <c r="V144" s="86"/>
      <c r="W144" s="86"/>
      <c r="X144" s="86"/>
      <c r="Y144" s="86"/>
      <c r="Z144" s="86"/>
      <c r="AA144" s="86"/>
      <c r="AB144" s="86"/>
      <c r="AC144" s="86"/>
      <c r="AD144" s="86"/>
      <c r="AE144" s="86"/>
    </row>
    <row r="145" spans="1:31" s="84" customFormat="1" ht="12.75">
      <c r="A145" s="325"/>
      <c r="B145" s="90"/>
      <c r="C145" s="90"/>
      <c r="D145" s="90"/>
      <c r="E145" s="90"/>
      <c r="F145" s="90"/>
      <c r="G145" s="91"/>
      <c r="H145" s="90"/>
      <c r="I145" s="90"/>
      <c r="J145" s="90"/>
      <c r="K145" s="90"/>
      <c r="L145" s="90"/>
      <c r="M145" s="90"/>
      <c r="N145" s="90"/>
      <c r="O145" s="314"/>
      <c r="P145" s="174"/>
      <c r="Q145" s="88"/>
      <c r="R145" s="92"/>
      <c r="S145" s="86"/>
      <c r="T145" s="86"/>
      <c r="U145" s="86"/>
      <c r="V145" s="86"/>
      <c r="W145" s="86"/>
      <c r="X145" s="86"/>
      <c r="Y145" s="86"/>
      <c r="Z145" s="86"/>
      <c r="AA145" s="86"/>
      <c r="AB145" s="86"/>
      <c r="AC145" s="86"/>
      <c r="AD145" s="86"/>
      <c r="AE145" s="86"/>
    </row>
    <row r="146" spans="1:31" s="84" customFormat="1" ht="12.75">
      <c r="A146" s="325"/>
      <c r="B146" s="90"/>
      <c r="C146" s="90"/>
      <c r="D146" s="90"/>
      <c r="E146" s="90"/>
      <c r="F146" s="90"/>
      <c r="G146" s="91"/>
      <c r="H146" s="90"/>
      <c r="I146" s="90"/>
      <c r="J146" s="90"/>
      <c r="K146" s="90"/>
      <c r="L146" s="90"/>
      <c r="M146" s="90"/>
      <c r="N146" s="90"/>
      <c r="O146" s="314"/>
      <c r="P146" s="174"/>
      <c r="Q146" s="88"/>
      <c r="R146" s="92"/>
      <c r="S146" s="86"/>
      <c r="T146" s="86"/>
      <c r="U146" s="86"/>
      <c r="V146" s="86"/>
      <c r="W146" s="86"/>
      <c r="X146" s="86"/>
      <c r="Y146" s="86"/>
      <c r="Z146" s="86"/>
      <c r="AA146" s="86"/>
      <c r="AB146" s="86"/>
      <c r="AC146" s="86"/>
      <c r="AD146" s="86"/>
      <c r="AE146" s="86"/>
    </row>
    <row r="147" spans="1:31" s="84" customFormat="1" ht="12.75">
      <c r="A147" s="325"/>
      <c r="B147" s="90"/>
      <c r="C147" s="90"/>
      <c r="D147" s="90"/>
      <c r="E147" s="90"/>
      <c r="F147" s="90"/>
      <c r="G147" s="91"/>
      <c r="H147" s="90"/>
      <c r="I147" s="90"/>
      <c r="J147" s="90"/>
      <c r="K147" s="90"/>
      <c r="L147" s="90"/>
      <c r="M147" s="90"/>
      <c r="N147" s="90"/>
      <c r="O147" s="314"/>
      <c r="P147" s="174"/>
      <c r="Q147" s="88"/>
      <c r="R147" s="92"/>
      <c r="S147" s="86"/>
      <c r="T147" s="86"/>
      <c r="U147" s="86"/>
      <c r="V147" s="86"/>
      <c r="W147" s="86"/>
      <c r="X147" s="86"/>
      <c r="Y147" s="86"/>
      <c r="Z147" s="86"/>
      <c r="AA147" s="86"/>
      <c r="AB147" s="86"/>
      <c r="AC147" s="86"/>
      <c r="AD147" s="86"/>
      <c r="AE147" s="86"/>
    </row>
    <row r="148" spans="1:31" s="84" customFormat="1" ht="12.75">
      <c r="A148" s="325"/>
      <c r="B148" s="90"/>
      <c r="C148" s="90"/>
      <c r="D148" s="90"/>
      <c r="E148" s="90"/>
      <c r="F148" s="90"/>
      <c r="G148" s="91"/>
      <c r="H148" s="90"/>
      <c r="I148" s="90"/>
      <c r="J148" s="90"/>
      <c r="K148" s="90"/>
      <c r="L148" s="90"/>
      <c r="M148" s="90"/>
      <c r="N148" s="90"/>
      <c r="O148" s="314"/>
      <c r="P148" s="174"/>
      <c r="Q148" s="88"/>
      <c r="R148" s="92"/>
      <c r="S148" s="86"/>
      <c r="T148" s="86"/>
      <c r="U148" s="86"/>
      <c r="V148" s="86"/>
      <c r="W148" s="86"/>
      <c r="X148" s="86"/>
      <c r="Y148" s="86"/>
      <c r="Z148" s="86"/>
      <c r="AA148" s="86"/>
      <c r="AB148" s="86"/>
      <c r="AC148" s="86"/>
      <c r="AD148" s="86"/>
      <c r="AE148" s="86"/>
    </row>
    <row r="149" spans="1:31" s="84" customFormat="1" ht="12.75">
      <c r="A149" s="325"/>
      <c r="B149" s="90"/>
      <c r="C149" s="90"/>
      <c r="D149" s="90"/>
      <c r="E149" s="90"/>
      <c r="F149" s="90"/>
      <c r="G149" s="91"/>
      <c r="H149" s="90"/>
      <c r="I149" s="90"/>
      <c r="J149" s="90"/>
      <c r="K149" s="90"/>
      <c r="L149" s="90"/>
      <c r="M149" s="90"/>
      <c r="N149" s="90"/>
      <c r="O149" s="314"/>
      <c r="P149" s="174"/>
      <c r="Q149" s="88"/>
      <c r="R149" s="92"/>
      <c r="S149" s="86"/>
      <c r="T149" s="86"/>
      <c r="U149" s="86"/>
      <c r="V149" s="86"/>
      <c r="W149" s="86"/>
      <c r="X149" s="86"/>
      <c r="Y149" s="86"/>
      <c r="Z149" s="86"/>
      <c r="AA149" s="86"/>
      <c r="AB149" s="86"/>
      <c r="AC149" s="86"/>
      <c r="AD149" s="86"/>
      <c r="AE149" s="86"/>
    </row>
    <row r="150" spans="1:31" s="84" customFormat="1" ht="12.75">
      <c r="A150" s="325"/>
      <c r="B150" s="90"/>
      <c r="C150" s="90"/>
      <c r="D150" s="90"/>
      <c r="E150" s="90"/>
      <c r="F150" s="90"/>
      <c r="G150" s="91"/>
      <c r="H150" s="90"/>
      <c r="I150" s="90"/>
      <c r="J150" s="90"/>
      <c r="K150" s="90"/>
      <c r="L150" s="90"/>
      <c r="M150" s="90"/>
      <c r="N150" s="90"/>
      <c r="O150" s="314"/>
      <c r="P150" s="174"/>
      <c r="Q150" s="88"/>
      <c r="R150" s="92"/>
      <c r="S150" s="86"/>
      <c r="T150" s="86"/>
      <c r="U150" s="86"/>
      <c r="V150" s="86"/>
      <c r="W150" s="86"/>
      <c r="X150" s="86"/>
      <c r="Y150" s="86"/>
      <c r="Z150" s="86"/>
      <c r="AA150" s="86"/>
      <c r="AB150" s="86"/>
      <c r="AC150" s="86"/>
      <c r="AD150" s="86"/>
      <c r="AE150" s="86"/>
    </row>
    <row r="151" spans="1:31" s="84" customFormat="1" ht="12.75">
      <c r="A151" s="325"/>
      <c r="B151" s="90"/>
      <c r="C151" s="90"/>
      <c r="D151" s="90"/>
      <c r="E151" s="90"/>
      <c r="F151" s="90"/>
      <c r="G151" s="91"/>
      <c r="H151" s="90"/>
      <c r="I151" s="90"/>
      <c r="J151" s="90"/>
      <c r="K151" s="90"/>
      <c r="L151" s="90"/>
      <c r="M151" s="90"/>
      <c r="N151" s="90"/>
      <c r="O151" s="314"/>
      <c r="P151" s="174"/>
      <c r="Q151" s="88"/>
      <c r="R151" s="92"/>
      <c r="S151" s="86"/>
      <c r="T151" s="86"/>
      <c r="U151" s="86"/>
      <c r="V151" s="86"/>
      <c r="W151" s="86"/>
      <c r="X151" s="86"/>
      <c r="Y151" s="86"/>
      <c r="Z151" s="86"/>
      <c r="AA151" s="86"/>
      <c r="AB151" s="86"/>
      <c r="AC151" s="86"/>
      <c r="AD151" s="86"/>
      <c r="AE151" s="86"/>
    </row>
    <row r="152" spans="1:31" s="84" customFormat="1" ht="12.75">
      <c r="A152" s="325"/>
      <c r="B152" s="90"/>
      <c r="C152" s="90"/>
      <c r="D152" s="90"/>
      <c r="E152" s="90"/>
      <c r="F152" s="90"/>
      <c r="G152" s="91"/>
      <c r="H152" s="90"/>
      <c r="I152" s="90"/>
      <c r="J152" s="90"/>
      <c r="K152" s="90"/>
      <c r="L152" s="90"/>
      <c r="M152" s="90"/>
      <c r="N152" s="90"/>
      <c r="O152" s="314"/>
      <c r="P152" s="174"/>
      <c r="Q152" s="88"/>
      <c r="R152" s="92"/>
      <c r="S152" s="86"/>
      <c r="T152" s="86"/>
      <c r="U152" s="86"/>
      <c r="V152" s="86"/>
      <c r="W152" s="86"/>
      <c r="X152" s="86"/>
      <c r="Y152" s="86"/>
      <c r="Z152" s="86"/>
      <c r="AA152" s="86"/>
      <c r="AB152" s="86"/>
      <c r="AC152" s="86"/>
      <c r="AD152" s="86"/>
      <c r="AE152" s="86"/>
    </row>
    <row r="153" spans="1:31" s="84" customFormat="1" ht="12.75">
      <c r="A153" s="325"/>
      <c r="B153" s="90"/>
      <c r="C153" s="90"/>
      <c r="D153" s="90"/>
      <c r="E153" s="90"/>
      <c r="F153" s="90"/>
      <c r="G153" s="91"/>
      <c r="H153" s="90"/>
      <c r="I153" s="90"/>
      <c r="J153" s="90"/>
      <c r="K153" s="90"/>
      <c r="L153" s="90"/>
      <c r="M153" s="90"/>
      <c r="N153" s="90"/>
      <c r="O153" s="314"/>
      <c r="P153" s="174"/>
      <c r="Q153" s="88"/>
      <c r="R153" s="92"/>
      <c r="S153" s="86"/>
      <c r="T153" s="86"/>
      <c r="U153" s="86"/>
      <c r="V153" s="86"/>
      <c r="W153" s="86"/>
      <c r="X153" s="86"/>
      <c r="Y153" s="86"/>
      <c r="Z153" s="86"/>
      <c r="AA153" s="86"/>
      <c r="AB153" s="86"/>
      <c r="AC153" s="86"/>
      <c r="AD153" s="86"/>
      <c r="AE153" s="86"/>
    </row>
    <row r="154" spans="1:31" s="84" customFormat="1" ht="12.75">
      <c r="A154" s="325"/>
      <c r="B154" s="90"/>
      <c r="C154" s="90"/>
      <c r="D154" s="90"/>
      <c r="E154" s="90"/>
      <c r="F154" s="90"/>
      <c r="G154" s="91"/>
      <c r="H154" s="90"/>
      <c r="I154" s="90"/>
      <c r="J154" s="90"/>
      <c r="K154" s="90"/>
      <c r="L154" s="90"/>
      <c r="M154" s="90"/>
      <c r="N154" s="90"/>
      <c r="O154" s="314"/>
      <c r="P154" s="174"/>
      <c r="Q154" s="88"/>
      <c r="R154" s="92"/>
      <c r="S154" s="86"/>
      <c r="T154" s="86"/>
      <c r="U154" s="86"/>
      <c r="V154" s="86"/>
      <c r="W154" s="86"/>
      <c r="X154" s="86"/>
      <c r="Y154" s="86"/>
      <c r="Z154" s="86"/>
      <c r="AA154" s="86"/>
      <c r="AB154" s="86"/>
      <c r="AC154" s="86"/>
      <c r="AD154" s="86"/>
      <c r="AE154" s="86"/>
    </row>
    <row r="155" spans="1:31" s="84" customFormat="1" ht="12.75">
      <c r="A155" s="325"/>
      <c r="B155" s="90"/>
      <c r="C155" s="90"/>
      <c r="D155" s="90"/>
      <c r="E155" s="90"/>
      <c r="F155" s="90"/>
      <c r="G155" s="91"/>
      <c r="H155" s="90"/>
      <c r="I155" s="90"/>
      <c r="J155" s="90"/>
      <c r="K155" s="90"/>
      <c r="L155" s="90"/>
      <c r="M155" s="90"/>
      <c r="N155" s="90"/>
      <c r="O155" s="314"/>
      <c r="P155" s="174"/>
      <c r="Q155" s="88"/>
      <c r="R155" s="92"/>
      <c r="S155" s="86"/>
      <c r="T155" s="86"/>
      <c r="U155" s="86"/>
      <c r="V155" s="86"/>
      <c r="W155" s="86"/>
      <c r="X155" s="86"/>
      <c r="Y155" s="86"/>
      <c r="Z155" s="86"/>
      <c r="AA155" s="86"/>
      <c r="AB155" s="86"/>
      <c r="AC155" s="86"/>
      <c r="AD155" s="86"/>
      <c r="AE155" s="86"/>
    </row>
    <row r="156" spans="1:31" s="84" customFormat="1" ht="12.75">
      <c r="A156" s="325"/>
      <c r="B156" s="90"/>
      <c r="C156" s="90"/>
      <c r="D156" s="90"/>
      <c r="E156" s="90"/>
      <c r="F156" s="90"/>
      <c r="G156" s="91"/>
      <c r="H156" s="90"/>
      <c r="I156" s="90"/>
      <c r="J156" s="90"/>
      <c r="K156" s="90"/>
      <c r="L156" s="90"/>
      <c r="M156" s="90"/>
      <c r="N156" s="90"/>
      <c r="O156" s="314"/>
      <c r="P156" s="174"/>
      <c r="Q156" s="88"/>
      <c r="R156" s="92"/>
      <c r="S156" s="86"/>
      <c r="T156" s="86"/>
      <c r="U156" s="86"/>
      <c r="V156" s="86"/>
      <c r="W156" s="86"/>
      <c r="X156" s="86"/>
      <c r="Y156" s="86"/>
      <c r="Z156" s="86"/>
      <c r="AA156" s="86"/>
      <c r="AB156" s="86"/>
      <c r="AC156" s="86"/>
      <c r="AD156" s="86"/>
      <c r="AE156" s="86"/>
    </row>
    <row r="157" spans="1:31" s="84" customFormat="1" ht="12.75">
      <c r="A157" s="325"/>
      <c r="B157" s="90"/>
      <c r="C157" s="90"/>
      <c r="D157" s="90"/>
      <c r="E157" s="90"/>
      <c r="F157" s="90"/>
      <c r="G157" s="91"/>
      <c r="H157" s="90"/>
      <c r="I157" s="90"/>
      <c r="J157" s="90"/>
      <c r="K157" s="90"/>
      <c r="L157" s="90"/>
      <c r="M157" s="90"/>
      <c r="N157" s="90"/>
      <c r="O157" s="314"/>
      <c r="P157" s="174"/>
      <c r="Q157" s="88"/>
      <c r="R157" s="92"/>
      <c r="S157" s="86"/>
      <c r="T157" s="86"/>
      <c r="U157" s="86"/>
      <c r="V157" s="86"/>
      <c r="W157" s="86"/>
      <c r="X157" s="86"/>
      <c r="Y157" s="86"/>
      <c r="Z157" s="86"/>
      <c r="AA157" s="86"/>
      <c r="AB157" s="86"/>
      <c r="AC157" s="86"/>
      <c r="AD157" s="86"/>
      <c r="AE157" s="86"/>
    </row>
    <row r="158" spans="1:31" s="84" customFormat="1" ht="12.75">
      <c r="A158" s="325"/>
      <c r="B158" s="90"/>
      <c r="C158" s="90"/>
      <c r="D158" s="90"/>
      <c r="E158" s="90"/>
      <c r="F158" s="90"/>
      <c r="G158" s="91"/>
      <c r="H158" s="90"/>
      <c r="I158" s="90"/>
      <c r="J158" s="90"/>
      <c r="K158" s="90"/>
      <c r="L158" s="90"/>
      <c r="M158" s="90"/>
      <c r="N158" s="90"/>
      <c r="O158" s="314"/>
      <c r="P158" s="174"/>
      <c r="Q158" s="88"/>
      <c r="R158" s="92"/>
      <c r="S158" s="86"/>
      <c r="T158" s="86"/>
      <c r="U158" s="86"/>
      <c r="V158" s="86"/>
      <c r="W158" s="86"/>
      <c r="X158" s="86"/>
      <c r="Y158" s="86"/>
      <c r="Z158" s="86"/>
      <c r="AA158" s="86"/>
      <c r="AB158" s="86"/>
      <c r="AC158" s="86"/>
      <c r="AD158" s="86"/>
      <c r="AE158" s="86"/>
    </row>
    <row r="159" spans="1:31" s="84" customFormat="1" ht="12.75">
      <c r="A159" s="325"/>
      <c r="B159" s="90"/>
      <c r="C159" s="90"/>
      <c r="D159" s="90"/>
      <c r="E159" s="90"/>
      <c r="F159" s="90"/>
      <c r="G159" s="91"/>
      <c r="H159" s="90"/>
      <c r="I159" s="90"/>
      <c r="J159" s="90"/>
      <c r="K159" s="90"/>
      <c r="L159" s="90"/>
      <c r="M159" s="90"/>
      <c r="N159" s="90"/>
      <c r="O159" s="314"/>
      <c r="P159" s="174"/>
      <c r="Q159" s="88"/>
      <c r="R159" s="92"/>
      <c r="S159" s="86"/>
      <c r="T159" s="86"/>
      <c r="U159" s="86"/>
      <c r="V159" s="86"/>
      <c r="W159" s="86"/>
      <c r="X159" s="86"/>
      <c r="Y159" s="86"/>
      <c r="Z159" s="86"/>
      <c r="AA159" s="86"/>
      <c r="AB159" s="86"/>
      <c r="AC159" s="86"/>
      <c r="AD159" s="86"/>
      <c r="AE159" s="86"/>
    </row>
    <row r="160" spans="1:31" s="84" customFormat="1" ht="12.75">
      <c r="A160" s="325"/>
      <c r="B160" s="90"/>
      <c r="C160" s="90"/>
      <c r="D160" s="90"/>
      <c r="E160" s="90"/>
      <c r="F160" s="90"/>
      <c r="G160" s="91"/>
      <c r="H160" s="90"/>
      <c r="I160" s="90"/>
      <c r="J160" s="90"/>
      <c r="K160" s="90"/>
      <c r="L160" s="90"/>
      <c r="M160" s="90"/>
      <c r="N160" s="90"/>
      <c r="O160" s="314"/>
      <c r="P160" s="174"/>
      <c r="Q160" s="88"/>
      <c r="R160" s="92"/>
      <c r="S160" s="86"/>
      <c r="T160" s="86"/>
      <c r="U160" s="86"/>
      <c r="V160" s="86"/>
      <c r="W160" s="86"/>
      <c r="X160" s="86"/>
      <c r="Y160" s="86"/>
      <c r="Z160" s="86"/>
      <c r="AA160" s="86"/>
      <c r="AB160" s="86"/>
      <c r="AC160" s="86"/>
      <c r="AD160" s="86"/>
      <c r="AE160" s="86"/>
    </row>
    <row r="161" spans="1:36" ht="12.75">
      <c r="A161" s="325"/>
      <c r="B161" s="90"/>
      <c r="C161" s="90"/>
      <c r="D161" s="90"/>
      <c r="E161" s="90"/>
      <c r="F161" s="90"/>
      <c r="G161" s="91"/>
      <c r="H161" s="90"/>
      <c r="I161" s="90"/>
      <c r="J161" s="90"/>
      <c r="K161" s="90"/>
      <c r="L161" s="90"/>
      <c r="M161" s="90"/>
      <c r="N161" s="90"/>
      <c r="O161" s="314"/>
      <c r="P161" s="174"/>
      <c r="Q161" s="88"/>
      <c r="R161" s="92"/>
      <c r="S161" s="86"/>
      <c r="T161" s="86"/>
      <c r="U161" s="86"/>
      <c r="V161" s="86"/>
      <c r="W161" s="86"/>
      <c r="X161" s="86"/>
      <c r="Y161" s="86"/>
      <c r="Z161" s="86"/>
      <c r="AA161" s="86"/>
      <c r="AB161" s="86"/>
      <c r="AC161" s="86"/>
      <c r="AD161" s="86"/>
      <c r="AE161" s="86"/>
      <c r="AF161" s="84"/>
      <c r="AG161" s="84"/>
      <c r="AH161" s="84"/>
      <c r="AI161" s="84"/>
      <c r="AJ161" s="84"/>
    </row>
    <row r="162" spans="1:36" ht="12.75">
      <c r="A162" s="325"/>
      <c r="B162" s="90"/>
      <c r="C162" s="90"/>
      <c r="D162" s="90"/>
      <c r="E162" s="90"/>
      <c r="F162" s="90"/>
      <c r="G162" s="91"/>
      <c r="H162" s="90"/>
      <c r="I162" s="90"/>
      <c r="J162" s="90"/>
      <c r="K162" s="90"/>
      <c r="L162" s="90"/>
      <c r="M162" s="90"/>
      <c r="N162" s="90"/>
      <c r="O162" s="314"/>
      <c r="P162" s="174"/>
      <c r="Q162" s="88"/>
      <c r="R162" s="92"/>
      <c r="S162" s="86"/>
      <c r="T162" s="86"/>
      <c r="U162" s="86"/>
      <c r="V162" s="86"/>
      <c r="W162" s="86"/>
      <c r="X162" s="86"/>
      <c r="Y162" s="86"/>
      <c r="Z162" s="86"/>
      <c r="AA162" s="86"/>
      <c r="AB162" s="86"/>
      <c r="AC162" s="86"/>
      <c r="AD162" s="86"/>
      <c r="AE162" s="86"/>
      <c r="AF162" s="84"/>
      <c r="AG162" s="84"/>
      <c r="AH162" s="84"/>
      <c r="AI162" s="84"/>
      <c r="AJ162" s="84"/>
    </row>
    <row r="163" spans="1:36" ht="12.75">
      <c r="A163" s="325"/>
      <c r="B163" s="90"/>
      <c r="C163" s="90"/>
      <c r="D163" s="90"/>
      <c r="E163" s="90"/>
      <c r="F163" s="90"/>
      <c r="G163" s="91"/>
      <c r="H163" s="90"/>
      <c r="I163" s="90"/>
      <c r="J163" s="90"/>
      <c r="K163" s="90"/>
      <c r="L163" s="90"/>
      <c r="M163" s="90"/>
      <c r="N163" s="90"/>
      <c r="O163" s="314"/>
      <c r="P163" s="174"/>
      <c r="Q163" s="88"/>
      <c r="R163" s="92"/>
      <c r="S163" s="86"/>
      <c r="T163" s="86"/>
      <c r="U163" s="86"/>
      <c r="V163" s="86"/>
      <c r="W163" s="86"/>
      <c r="X163" s="86"/>
      <c r="Y163" s="86"/>
      <c r="Z163" s="86"/>
      <c r="AA163" s="86"/>
      <c r="AB163" s="86"/>
      <c r="AC163" s="86"/>
      <c r="AD163" s="86"/>
      <c r="AE163" s="86"/>
      <c r="AF163" s="84"/>
      <c r="AG163" s="84"/>
      <c r="AH163" s="84"/>
      <c r="AI163" s="84"/>
      <c r="AJ163" s="84"/>
    </row>
    <row r="164" spans="1:36" ht="12.75">
      <c r="A164" s="325"/>
      <c r="B164" s="90"/>
      <c r="C164" s="90"/>
      <c r="D164" s="90"/>
      <c r="E164" s="90"/>
      <c r="F164" s="90"/>
      <c r="G164" s="91"/>
      <c r="H164" s="90"/>
      <c r="I164" s="90"/>
      <c r="J164" s="90"/>
      <c r="K164" s="90"/>
      <c r="L164" s="90"/>
      <c r="M164" s="90"/>
      <c r="N164" s="90"/>
      <c r="O164" s="314"/>
      <c r="P164" s="174"/>
      <c r="Q164" s="88"/>
      <c r="R164" s="92"/>
      <c r="S164" s="86"/>
      <c r="T164" s="86"/>
      <c r="U164" s="86"/>
      <c r="V164" s="86"/>
      <c r="W164" s="86"/>
      <c r="X164" s="86"/>
      <c r="Y164" s="86"/>
      <c r="Z164" s="86"/>
      <c r="AA164" s="86"/>
      <c r="AB164" s="86"/>
      <c r="AC164" s="86"/>
      <c r="AD164" s="86"/>
      <c r="AE164" s="86"/>
      <c r="AF164" s="84"/>
      <c r="AG164" s="84"/>
      <c r="AH164" s="84"/>
      <c r="AI164" s="84"/>
      <c r="AJ164" s="84"/>
    </row>
    <row r="165" spans="1:36" ht="12.75">
      <c r="A165" s="325"/>
      <c r="B165" s="90"/>
      <c r="C165" s="90"/>
      <c r="D165" s="90"/>
      <c r="E165" s="90"/>
      <c r="F165" s="90"/>
      <c r="G165" s="91"/>
      <c r="H165" s="90"/>
      <c r="I165" s="90"/>
      <c r="J165" s="90"/>
      <c r="K165" s="90"/>
      <c r="L165" s="90"/>
      <c r="M165" s="90"/>
      <c r="N165" s="90"/>
      <c r="O165" s="314"/>
      <c r="P165" s="174"/>
      <c r="Q165" s="88"/>
      <c r="R165" s="92"/>
      <c r="S165" s="86"/>
      <c r="T165" s="86"/>
      <c r="U165" s="86"/>
      <c r="V165" s="86"/>
      <c r="W165" s="86"/>
      <c r="X165" s="86"/>
      <c r="Y165" s="86"/>
      <c r="Z165" s="86"/>
      <c r="AA165" s="86"/>
      <c r="AB165" s="86"/>
      <c r="AC165" s="86"/>
      <c r="AD165" s="86"/>
      <c r="AE165" s="86"/>
      <c r="AF165" s="84"/>
      <c r="AG165" s="84"/>
      <c r="AH165" s="84"/>
      <c r="AI165" s="84"/>
      <c r="AJ165" s="84"/>
    </row>
    <row r="166" spans="1:36" ht="12.75">
      <c r="A166" s="325"/>
      <c r="B166" s="90"/>
      <c r="C166" s="90"/>
      <c r="D166" s="90"/>
      <c r="E166" s="90"/>
      <c r="F166" s="90"/>
      <c r="G166" s="91"/>
      <c r="H166" s="90"/>
      <c r="I166" s="90"/>
      <c r="J166" s="90"/>
      <c r="K166" s="90"/>
      <c r="L166" s="90"/>
      <c r="M166" s="90"/>
      <c r="N166" s="90"/>
      <c r="O166" s="314"/>
      <c r="P166" s="174"/>
      <c r="Q166" s="88"/>
      <c r="R166" s="92"/>
      <c r="S166" s="86"/>
      <c r="T166" s="86"/>
      <c r="U166" s="86"/>
      <c r="V166" s="86"/>
      <c r="W166" s="86"/>
      <c r="X166" s="86"/>
      <c r="Y166" s="86"/>
      <c r="Z166" s="86"/>
      <c r="AA166" s="86"/>
      <c r="AB166" s="86"/>
      <c r="AC166" s="86"/>
      <c r="AD166" s="86"/>
      <c r="AE166" s="86"/>
      <c r="AF166" s="84"/>
      <c r="AG166" s="84"/>
      <c r="AH166" s="84"/>
      <c r="AI166" s="84"/>
      <c r="AJ166" s="84"/>
    </row>
    <row r="167" spans="1:36" ht="12.75">
      <c r="A167" s="89"/>
      <c r="B167" s="90"/>
      <c r="C167" s="90"/>
      <c r="D167" s="90"/>
      <c r="E167" s="90"/>
      <c r="F167" s="90"/>
      <c r="G167" s="91"/>
      <c r="H167" s="90"/>
      <c r="I167" s="90"/>
      <c r="J167" s="90"/>
      <c r="K167" s="90"/>
      <c r="L167" s="90"/>
      <c r="M167" s="90"/>
      <c r="N167" s="90"/>
      <c r="P167" s="174"/>
      <c r="Q167" s="88"/>
      <c r="R167" s="92"/>
      <c r="S167" s="86"/>
      <c r="T167" s="86"/>
      <c r="U167" s="86"/>
      <c r="V167" s="86"/>
      <c r="W167" s="86"/>
      <c r="X167" s="86"/>
      <c r="Y167" s="86"/>
      <c r="Z167" s="86"/>
      <c r="AA167" s="86"/>
      <c r="AB167" s="86"/>
      <c r="AC167" s="86"/>
      <c r="AD167" s="86"/>
      <c r="AE167" s="86"/>
      <c r="AF167" s="84"/>
      <c r="AG167" s="84"/>
      <c r="AH167" s="84"/>
      <c r="AI167" s="84"/>
      <c r="AJ167" s="84"/>
    </row>
    <row r="168" spans="1:36" ht="12.75">
      <c r="A168" s="89"/>
      <c r="B168" s="90"/>
      <c r="C168" s="90"/>
      <c r="D168" s="90"/>
      <c r="E168" s="90"/>
      <c r="F168" s="90"/>
      <c r="G168" s="91"/>
      <c r="H168" s="90"/>
      <c r="I168" s="90"/>
      <c r="J168" s="90"/>
      <c r="K168" s="90"/>
      <c r="L168" s="90"/>
      <c r="M168" s="90"/>
      <c r="N168" s="90"/>
      <c r="P168" s="174"/>
      <c r="Q168" s="88"/>
      <c r="R168" s="92"/>
      <c r="S168" s="86"/>
      <c r="T168" s="86"/>
      <c r="U168" s="86"/>
      <c r="V168" s="86"/>
      <c r="W168" s="86"/>
      <c r="X168" s="86"/>
      <c r="Y168" s="86"/>
      <c r="Z168" s="86"/>
      <c r="AA168" s="86"/>
      <c r="AB168" s="86"/>
      <c r="AC168" s="86"/>
      <c r="AD168" s="86"/>
      <c r="AE168" s="86"/>
      <c r="AF168" s="84"/>
      <c r="AG168" s="84"/>
      <c r="AH168" s="84"/>
      <c r="AI168" s="84"/>
      <c r="AJ168" s="84"/>
    </row>
    <row r="169" spans="1:36" ht="12.75">
      <c r="A169" s="89"/>
      <c r="B169" s="90"/>
      <c r="C169" s="90"/>
      <c r="D169" s="90"/>
      <c r="E169" s="90"/>
      <c r="F169" s="90"/>
      <c r="G169" s="91"/>
      <c r="H169" s="90"/>
      <c r="I169" s="90"/>
      <c r="J169" s="90"/>
      <c r="K169" s="90"/>
      <c r="L169" s="90"/>
      <c r="M169" s="90"/>
      <c r="N169" s="90"/>
      <c r="P169" s="174"/>
      <c r="Q169" s="88"/>
      <c r="R169" s="92"/>
      <c r="S169" s="86"/>
      <c r="T169" s="86"/>
      <c r="U169" s="86"/>
      <c r="V169" s="86"/>
      <c r="W169" s="86"/>
      <c r="X169" s="86"/>
      <c r="Y169" s="86"/>
      <c r="Z169" s="86"/>
      <c r="AA169" s="86"/>
      <c r="AB169" s="86"/>
      <c r="AC169" s="86"/>
      <c r="AD169" s="86"/>
      <c r="AE169" s="86"/>
      <c r="AF169" s="84"/>
      <c r="AG169" s="84"/>
      <c r="AH169" s="84"/>
      <c r="AI169" s="84"/>
      <c r="AJ169" s="84"/>
    </row>
    <row r="170" spans="1:36" ht="12.75">
      <c r="A170" s="89"/>
      <c r="B170" s="90"/>
      <c r="C170" s="90"/>
      <c r="D170" s="90"/>
      <c r="E170" s="90"/>
      <c r="F170" s="90"/>
      <c r="G170" s="91"/>
      <c r="H170" s="90"/>
      <c r="I170" s="90"/>
      <c r="J170" s="90"/>
      <c r="K170" s="90"/>
      <c r="L170" s="90"/>
      <c r="M170" s="90"/>
      <c r="N170" s="90"/>
      <c r="P170" s="174"/>
      <c r="Q170" s="88"/>
      <c r="R170" s="92"/>
      <c r="S170" s="86"/>
      <c r="T170" s="86"/>
      <c r="U170" s="86"/>
      <c r="V170" s="86"/>
      <c r="W170" s="86"/>
      <c r="X170" s="86"/>
      <c r="Y170" s="86"/>
      <c r="Z170" s="86"/>
      <c r="AA170" s="86"/>
      <c r="AB170" s="86"/>
      <c r="AC170" s="86"/>
      <c r="AD170" s="86"/>
      <c r="AE170" s="86"/>
      <c r="AF170" s="84"/>
      <c r="AG170" s="84"/>
      <c r="AH170" s="84"/>
      <c r="AI170" s="84"/>
      <c r="AJ170" s="84"/>
    </row>
    <row r="171" spans="1:36" ht="12.75">
      <c r="A171" s="89"/>
      <c r="B171" s="90"/>
      <c r="C171" s="90"/>
      <c r="D171" s="90"/>
      <c r="E171" s="90"/>
      <c r="F171" s="90"/>
      <c r="G171" s="91"/>
      <c r="H171" s="90"/>
      <c r="I171" s="90"/>
      <c r="J171" s="90"/>
      <c r="K171" s="90"/>
      <c r="L171" s="90"/>
      <c r="M171" s="90"/>
      <c r="N171" s="90"/>
      <c r="P171" s="174"/>
      <c r="Q171" s="88"/>
      <c r="R171" s="92"/>
      <c r="S171" s="86"/>
      <c r="T171" s="86"/>
      <c r="U171" s="86"/>
      <c r="V171" s="86"/>
      <c r="W171" s="86"/>
      <c r="X171" s="86"/>
      <c r="Y171" s="86"/>
      <c r="Z171" s="86"/>
      <c r="AA171" s="86"/>
      <c r="AB171" s="86"/>
      <c r="AC171" s="86"/>
      <c r="AD171" s="86"/>
      <c r="AE171" s="86"/>
      <c r="AF171" s="84"/>
      <c r="AG171" s="84"/>
      <c r="AH171" s="84"/>
      <c r="AI171" s="84"/>
      <c r="AJ171" s="84"/>
    </row>
    <row r="172" spans="18:36" ht="12.75">
      <c r="R172" s="21"/>
      <c r="X172" s="3"/>
      <c r="AF172" s="84"/>
      <c r="AG172" s="84"/>
      <c r="AH172" s="84"/>
      <c r="AI172" s="84"/>
      <c r="AJ172" s="84"/>
    </row>
    <row r="173" spans="18:36" ht="12.75">
      <c r="R173" s="21"/>
      <c r="X173" s="3"/>
      <c r="AF173" s="84"/>
      <c r="AG173" s="84"/>
      <c r="AH173" s="84"/>
      <c r="AI173" s="84"/>
      <c r="AJ173" s="84"/>
    </row>
    <row r="174" spans="18:36" ht="12.75">
      <c r="R174" s="21"/>
      <c r="X174" s="3"/>
      <c r="AF174" s="84"/>
      <c r="AG174" s="84"/>
      <c r="AH174" s="84"/>
      <c r="AI174" s="84"/>
      <c r="AJ174" s="84"/>
    </row>
    <row r="175" spans="18:36" ht="12.75">
      <c r="R175" s="21"/>
      <c r="X175" s="3"/>
      <c r="AF175" s="84"/>
      <c r="AG175" s="84"/>
      <c r="AH175" s="84"/>
      <c r="AI175" s="84"/>
      <c r="AJ175" s="84"/>
    </row>
    <row r="176" spans="18:36" ht="12.75">
      <c r="R176" s="21"/>
      <c r="X176" s="3"/>
      <c r="AF176" s="84"/>
      <c r="AG176" s="84"/>
      <c r="AH176" s="84"/>
      <c r="AI176" s="84"/>
      <c r="AJ176" s="84"/>
    </row>
    <row r="177" spans="18:36" ht="12.75">
      <c r="R177" s="21"/>
      <c r="X177" s="3"/>
      <c r="AF177" s="84"/>
      <c r="AG177" s="84"/>
      <c r="AH177" s="84"/>
      <c r="AI177" s="84"/>
      <c r="AJ177" s="84"/>
    </row>
    <row r="178" spans="18:36" ht="12.75">
      <c r="R178" s="21"/>
      <c r="X178" s="3"/>
      <c r="AF178" s="84"/>
      <c r="AG178" s="84"/>
      <c r="AH178" s="84"/>
      <c r="AI178" s="84"/>
      <c r="AJ178" s="84"/>
    </row>
    <row r="179" spans="18:36" ht="12.75">
      <c r="R179" s="21"/>
      <c r="X179" s="3"/>
      <c r="AF179" s="84"/>
      <c r="AG179" s="84"/>
      <c r="AH179" s="84"/>
      <c r="AI179" s="84"/>
      <c r="AJ179" s="84"/>
    </row>
    <row r="180" spans="18:36" ht="12.75">
      <c r="R180" s="21"/>
      <c r="X180" s="3"/>
      <c r="AF180" s="84"/>
      <c r="AG180" s="84"/>
      <c r="AH180" s="84"/>
      <c r="AI180" s="84"/>
      <c r="AJ180" s="84"/>
    </row>
    <row r="181" spans="18:36" ht="12.75">
      <c r="R181" s="21"/>
      <c r="X181" s="3"/>
      <c r="AF181" s="84"/>
      <c r="AG181" s="84"/>
      <c r="AH181" s="84"/>
      <c r="AI181" s="84"/>
      <c r="AJ181" s="84"/>
    </row>
    <row r="182" spans="18:36" ht="12.75">
      <c r="R182" s="21"/>
      <c r="X182" s="3"/>
      <c r="AF182" s="84"/>
      <c r="AG182" s="84"/>
      <c r="AH182" s="84"/>
      <c r="AI182" s="84"/>
      <c r="AJ182" s="84"/>
    </row>
    <row r="183" spans="18:36" ht="12.75">
      <c r="R183" s="21"/>
      <c r="X183" s="3"/>
      <c r="AF183" s="84"/>
      <c r="AG183" s="84"/>
      <c r="AH183" s="84"/>
      <c r="AI183" s="84"/>
      <c r="AJ183" s="84"/>
    </row>
    <row r="184" spans="18:36" ht="12.75">
      <c r="R184" s="21"/>
      <c r="X184" s="3"/>
      <c r="AF184" s="84"/>
      <c r="AG184" s="84"/>
      <c r="AH184" s="84"/>
      <c r="AI184" s="84"/>
      <c r="AJ184" s="84"/>
    </row>
    <row r="185" spans="18:36" ht="12.75">
      <c r="R185" s="21"/>
      <c r="X185" s="3"/>
      <c r="AF185" s="84"/>
      <c r="AG185" s="84"/>
      <c r="AH185" s="84"/>
      <c r="AI185" s="84"/>
      <c r="AJ185" s="84"/>
    </row>
    <row r="186" spans="18:36" ht="12.75">
      <c r="R186" s="21"/>
      <c r="X186" s="3"/>
      <c r="AF186" s="84"/>
      <c r="AG186" s="84"/>
      <c r="AH186" s="84"/>
      <c r="AI186" s="84"/>
      <c r="AJ186" s="84"/>
    </row>
    <row r="187" spans="18:36" ht="12.75">
      <c r="R187" s="21"/>
      <c r="X187" s="3"/>
      <c r="AF187" s="84"/>
      <c r="AG187" s="84"/>
      <c r="AH187" s="84"/>
      <c r="AI187" s="84"/>
      <c r="AJ187" s="84"/>
    </row>
    <row r="188" spans="18:36" ht="12.75">
      <c r="R188" s="21"/>
      <c r="X188" s="3"/>
      <c r="AF188" s="84"/>
      <c r="AG188" s="84"/>
      <c r="AH188" s="84"/>
      <c r="AI188" s="84"/>
      <c r="AJ188" s="84"/>
    </row>
    <row r="189" spans="18:36" ht="12.75">
      <c r="R189" s="21"/>
      <c r="X189" s="3"/>
      <c r="AF189" s="84"/>
      <c r="AG189" s="84"/>
      <c r="AH189" s="84"/>
      <c r="AI189" s="84"/>
      <c r="AJ189" s="84"/>
    </row>
    <row r="190" spans="18:36" ht="12.75">
      <c r="R190" s="21"/>
      <c r="X190" s="3"/>
      <c r="AF190" s="84"/>
      <c r="AG190" s="84"/>
      <c r="AH190" s="84"/>
      <c r="AI190" s="84"/>
      <c r="AJ190" s="84"/>
    </row>
    <row r="191" spans="18:36" ht="12.75">
      <c r="R191" s="21"/>
      <c r="X191" s="3"/>
      <c r="AF191" s="84"/>
      <c r="AG191" s="84"/>
      <c r="AH191" s="84"/>
      <c r="AI191" s="84"/>
      <c r="AJ191" s="84"/>
    </row>
    <row r="192" spans="18:36" ht="12.75">
      <c r="R192" s="21"/>
      <c r="X192" s="3"/>
      <c r="AF192" s="84"/>
      <c r="AG192" s="84"/>
      <c r="AH192" s="84"/>
      <c r="AI192" s="84"/>
      <c r="AJ192" s="84"/>
    </row>
    <row r="193" spans="18:36" ht="12.75">
      <c r="R193" s="21"/>
      <c r="X193" s="3"/>
      <c r="AF193" s="84"/>
      <c r="AG193" s="84"/>
      <c r="AH193" s="84"/>
      <c r="AI193" s="84"/>
      <c r="AJ193" s="84"/>
    </row>
    <row r="194" spans="18:36" ht="12.75">
      <c r="R194" s="21"/>
      <c r="X194" s="3"/>
      <c r="AF194" s="84"/>
      <c r="AG194" s="84"/>
      <c r="AH194" s="84"/>
      <c r="AI194" s="84"/>
      <c r="AJ194" s="84"/>
    </row>
    <row r="195" spans="18:36" ht="12.75">
      <c r="R195" s="21"/>
      <c r="X195" s="3"/>
      <c r="AF195" s="84"/>
      <c r="AG195" s="84"/>
      <c r="AH195" s="84"/>
      <c r="AI195" s="84"/>
      <c r="AJ195" s="84"/>
    </row>
    <row r="196" spans="18:36" ht="12.75">
      <c r="R196" s="21"/>
      <c r="X196" s="3"/>
      <c r="AF196" s="84"/>
      <c r="AG196" s="84"/>
      <c r="AH196" s="84"/>
      <c r="AI196" s="84"/>
      <c r="AJ196" s="84"/>
    </row>
    <row r="197" spans="18:36" ht="12.75">
      <c r="R197" s="21"/>
      <c r="X197" s="3"/>
      <c r="AF197" s="84"/>
      <c r="AG197" s="84"/>
      <c r="AH197" s="84"/>
      <c r="AI197" s="84"/>
      <c r="AJ197" s="84"/>
    </row>
    <row r="198" spans="18:36" ht="12.75">
      <c r="R198" s="21"/>
      <c r="X198" s="3"/>
      <c r="AF198" s="84"/>
      <c r="AG198" s="84"/>
      <c r="AH198" s="84"/>
      <c r="AI198" s="84"/>
      <c r="AJ198" s="84"/>
    </row>
    <row r="199" spans="18:36" ht="12.75">
      <c r="R199" s="21"/>
      <c r="X199" s="3"/>
      <c r="AF199" s="84"/>
      <c r="AG199" s="84"/>
      <c r="AH199" s="84"/>
      <c r="AI199" s="84"/>
      <c r="AJ199" s="84"/>
    </row>
    <row r="200" spans="18:36" ht="12.75">
      <c r="R200" s="21"/>
      <c r="X200" s="3"/>
      <c r="AF200" s="84"/>
      <c r="AG200" s="84"/>
      <c r="AH200" s="84"/>
      <c r="AI200" s="84"/>
      <c r="AJ200" s="84"/>
    </row>
    <row r="201" spans="18:36" ht="12.75">
      <c r="R201" s="21"/>
      <c r="X201" s="3"/>
      <c r="AF201" s="84"/>
      <c r="AG201" s="84"/>
      <c r="AH201" s="84"/>
      <c r="AI201" s="84"/>
      <c r="AJ201" s="84"/>
    </row>
    <row r="202" spans="18:36" ht="12.75">
      <c r="R202" s="21"/>
      <c r="X202" s="3"/>
      <c r="AF202" s="84"/>
      <c r="AG202" s="84"/>
      <c r="AH202" s="84"/>
      <c r="AI202" s="84"/>
      <c r="AJ202" s="84"/>
    </row>
    <row r="203" spans="18:36" ht="12.75">
      <c r="R203" s="21"/>
      <c r="X203" s="3"/>
      <c r="AF203" s="84"/>
      <c r="AG203" s="84"/>
      <c r="AH203" s="84"/>
      <c r="AI203" s="84"/>
      <c r="AJ203" s="84"/>
    </row>
    <row r="204" spans="18:36" ht="12.75">
      <c r="R204" s="21"/>
      <c r="X204" s="3"/>
      <c r="AF204" s="84"/>
      <c r="AG204" s="84"/>
      <c r="AH204" s="84"/>
      <c r="AI204" s="84"/>
      <c r="AJ204" s="84"/>
    </row>
    <row r="205" spans="18:36" ht="12.75">
      <c r="R205" s="21"/>
      <c r="X205" s="3"/>
      <c r="AF205" s="84"/>
      <c r="AG205" s="84"/>
      <c r="AH205" s="84"/>
      <c r="AI205" s="84"/>
      <c r="AJ205" s="84"/>
    </row>
    <row r="206" spans="18:36" ht="12.75">
      <c r="R206" s="21"/>
      <c r="X206" s="3"/>
      <c r="AF206" s="84"/>
      <c r="AG206" s="84"/>
      <c r="AH206" s="84"/>
      <c r="AI206" s="84"/>
      <c r="AJ206" s="84"/>
    </row>
    <row r="207" spans="18:36" ht="12.75">
      <c r="R207" s="21"/>
      <c r="X207" s="3"/>
      <c r="AF207" s="84"/>
      <c r="AG207" s="84"/>
      <c r="AH207" s="84"/>
      <c r="AI207" s="84"/>
      <c r="AJ207" s="84"/>
    </row>
    <row r="208" spans="18:36" ht="12.75">
      <c r="R208" s="21"/>
      <c r="X208" s="3"/>
      <c r="AF208" s="84"/>
      <c r="AG208" s="84"/>
      <c r="AH208" s="84"/>
      <c r="AI208" s="84"/>
      <c r="AJ208" s="84"/>
    </row>
    <row r="209" spans="18:36" ht="12.75">
      <c r="R209" s="21"/>
      <c r="X209" s="3"/>
      <c r="AF209" s="84"/>
      <c r="AG209" s="84"/>
      <c r="AH209" s="84"/>
      <c r="AI209" s="84"/>
      <c r="AJ209" s="84"/>
    </row>
    <row r="210" spans="18:36" ht="12.75">
      <c r="R210" s="21"/>
      <c r="X210" s="3"/>
      <c r="AF210" s="84"/>
      <c r="AG210" s="84"/>
      <c r="AH210" s="84"/>
      <c r="AI210" s="84"/>
      <c r="AJ210" s="84"/>
    </row>
    <row r="211" spans="18:36" ht="12.75">
      <c r="R211" s="21"/>
      <c r="X211" s="3"/>
      <c r="AF211" s="84"/>
      <c r="AG211" s="84"/>
      <c r="AH211" s="84"/>
      <c r="AI211" s="84"/>
      <c r="AJ211" s="84"/>
    </row>
    <row r="212" spans="18:36" ht="12.75">
      <c r="R212" s="21"/>
      <c r="X212" s="3"/>
      <c r="AF212" s="84"/>
      <c r="AG212" s="84"/>
      <c r="AH212" s="84"/>
      <c r="AI212" s="84"/>
      <c r="AJ212" s="84"/>
    </row>
    <row r="213" spans="18:36" ht="12.75">
      <c r="R213" s="21"/>
      <c r="X213" s="3"/>
      <c r="AF213" s="84"/>
      <c r="AG213" s="84"/>
      <c r="AH213" s="84"/>
      <c r="AI213" s="84"/>
      <c r="AJ213" s="84"/>
    </row>
    <row r="214" spans="18:36" ht="12.75">
      <c r="R214" s="21"/>
      <c r="X214" s="3"/>
      <c r="AF214" s="84"/>
      <c r="AG214" s="84"/>
      <c r="AH214" s="84"/>
      <c r="AI214" s="84"/>
      <c r="AJ214" s="84"/>
    </row>
    <row r="215" spans="18:36" ht="12.75">
      <c r="R215" s="21"/>
      <c r="X215" s="3"/>
      <c r="AF215" s="84"/>
      <c r="AG215" s="84"/>
      <c r="AH215" s="84"/>
      <c r="AI215" s="84"/>
      <c r="AJ215" s="84"/>
    </row>
    <row r="216" spans="18:36" ht="12.75">
      <c r="R216" s="21"/>
      <c r="X216" s="3"/>
      <c r="AF216" s="84"/>
      <c r="AG216" s="84"/>
      <c r="AH216" s="84"/>
      <c r="AI216" s="84"/>
      <c r="AJ216" s="84"/>
    </row>
    <row r="217" spans="18:36" ht="12.75">
      <c r="R217" s="21"/>
      <c r="X217" s="3"/>
      <c r="AF217" s="84"/>
      <c r="AG217" s="84"/>
      <c r="AH217" s="84"/>
      <c r="AI217" s="84"/>
      <c r="AJ217" s="84"/>
    </row>
    <row r="218" spans="18:36" ht="12.75">
      <c r="R218" s="21"/>
      <c r="X218" s="3"/>
      <c r="AF218" s="84"/>
      <c r="AG218" s="84"/>
      <c r="AH218" s="84"/>
      <c r="AI218" s="84"/>
      <c r="AJ218" s="84"/>
    </row>
    <row r="219" spans="18:36" ht="12.75">
      <c r="R219" s="21"/>
      <c r="X219" s="3"/>
      <c r="AF219" s="84"/>
      <c r="AG219" s="84"/>
      <c r="AH219" s="84"/>
      <c r="AI219" s="84"/>
      <c r="AJ219" s="84"/>
    </row>
    <row r="220" spans="18:36" ht="12.75">
      <c r="R220" s="21"/>
      <c r="X220" s="3"/>
      <c r="AF220" s="84"/>
      <c r="AG220" s="84"/>
      <c r="AH220" s="84"/>
      <c r="AI220" s="84"/>
      <c r="AJ220" s="84"/>
    </row>
    <row r="221" spans="18:36" ht="12.75">
      <c r="R221" s="21"/>
      <c r="X221" s="3"/>
      <c r="AF221" s="84"/>
      <c r="AG221" s="84"/>
      <c r="AH221" s="84"/>
      <c r="AI221" s="84"/>
      <c r="AJ221" s="84"/>
    </row>
    <row r="222" spans="18:36" ht="12.75">
      <c r="R222" s="21"/>
      <c r="X222" s="3"/>
      <c r="AF222" s="84"/>
      <c r="AG222" s="84"/>
      <c r="AH222" s="84"/>
      <c r="AI222" s="84"/>
      <c r="AJ222" s="84"/>
    </row>
    <row r="223" spans="18:36" ht="12.75">
      <c r="R223" s="21"/>
      <c r="X223" s="3"/>
      <c r="AF223" s="84"/>
      <c r="AG223" s="84"/>
      <c r="AH223" s="84"/>
      <c r="AI223" s="84"/>
      <c r="AJ223" s="84"/>
    </row>
    <row r="224" spans="18:36" ht="12.75">
      <c r="R224" s="21"/>
      <c r="X224" s="3"/>
      <c r="AF224" s="84"/>
      <c r="AG224" s="84"/>
      <c r="AH224" s="84"/>
      <c r="AI224" s="84"/>
      <c r="AJ224" s="84"/>
    </row>
    <row r="225" spans="18:36" ht="12.75">
      <c r="R225" s="21"/>
      <c r="X225" s="3"/>
      <c r="AF225" s="84"/>
      <c r="AG225" s="84"/>
      <c r="AH225" s="84"/>
      <c r="AI225" s="84"/>
      <c r="AJ225" s="84"/>
    </row>
    <row r="226" spans="18:36" ht="12.75">
      <c r="R226" s="21"/>
      <c r="X226" s="3"/>
      <c r="AF226" s="84"/>
      <c r="AG226" s="84"/>
      <c r="AH226" s="84"/>
      <c r="AI226" s="84"/>
      <c r="AJ226" s="84"/>
    </row>
    <row r="227" spans="18:36" ht="12.75">
      <c r="R227" s="21"/>
      <c r="X227" s="3"/>
      <c r="AF227" s="84"/>
      <c r="AG227" s="84"/>
      <c r="AH227" s="84"/>
      <c r="AI227" s="84"/>
      <c r="AJ227" s="84"/>
    </row>
    <row r="228" spans="18:36" ht="12.75">
      <c r="R228" s="21"/>
      <c r="X228" s="3"/>
      <c r="AF228" s="84"/>
      <c r="AG228" s="84"/>
      <c r="AH228" s="84"/>
      <c r="AI228" s="84"/>
      <c r="AJ228" s="84"/>
    </row>
    <row r="229" spans="18:36" ht="12.75">
      <c r="R229" s="21"/>
      <c r="X229" s="3"/>
      <c r="AF229" s="84"/>
      <c r="AG229" s="84"/>
      <c r="AH229" s="84"/>
      <c r="AI229" s="84"/>
      <c r="AJ229" s="84"/>
    </row>
    <row r="230" spans="18:36" ht="12.75">
      <c r="R230" s="21"/>
      <c r="X230" s="3"/>
      <c r="AF230" s="84"/>
      <c r="AG230" s="84"/>
      <c r="AH230" s="84"/>
      <c r="AI230" s="84"/>
      <c r="AJ230" s="84"/>
    </row>
    <row r="231" spans="18:36" ht="12.75">
      <c r="R231" s="21"/>
      <c r="X231" s="3"/>
      <c r="AF231" s="84"/>
      <c r="AG231" s="84"/>
      <c r="AH231" s="84"/>
      <c r="AI231" s="84"/>
      <c r="AJ231" s="84"/>
    </row>
    <row r="232" spans="18:36" ht="12.75">
      <c r="R232" s="21"/>
      <c r="X232" s="3"/>
      <c r="AF232" s="84"/>
      <c r="AG232" s="84"/>
      <c r="AH232" s="84"/>
      <c r="AI232" s="84"/>
      <c r="AJ232" s="84"/>
    </row>
    <row r="233" spans="18:36" ht="12.75">
      <c r="R233" s="21"/>
      <c r="X233" s="3"/>
      <c r="AF233" s="84"/>
      <c r="AG233" s="84"/>
      <c r="AH233" s="84"/>
      <c r="AI233" s="84"/>
      <c r="AJ233" s="84"/>
    </row>
    <row r="234" spans="18:36" ht="12.75">
      <c r="R234" s="21"/>
      <c r="X234" s="3"/>
      <c r="AF234" s="84"/>
      <c r="AG234" s="84"/>
      <c r="AH234" s="84"/>
      <c r="AI234" s="84"/>
      <c r="AJ234" s="84"/>
    </row>
    <row r="235" spans="18:36" ht="12.75">
      <c r="R235" s="21"/>
      <c r="X235" s="3"/>
      <c r="AF235" s="84"/>
      <c r="AG235" s="84"/>
      <c r="AH235" s="84"/>
      <c r="AI235" s="84"/>
      <c r="AJ235" s="84"/>
    </row>
    <row r="236" spans="18:36" ht="12.75">
      <c r="R236" s="21"/>
      <c r="X236" s="3"/>
      <c r="AF236" s="84"/>
      <c r="AG236" s="84"/>
      <c r="AH236" s="84"/>
      <c r="AI236" s="84"/>
      <c r="AJ236" s="84"/>
    </row>
    <row r="237" spans="18:36" ht="12.75">
      <c r="R237" s="21"/>
      <c r="X237" s="3"/>
      <c r="AF237" s="84"/>
      <c r="AG237" s="84"/>
      <c r="AH237" s="84"/>
      <c r="AI237" s="84"/>
      <c r="AJ237" s="84"/>
    </row>
    <row r="238" spans="18:36" ht="12.75">
      <c r="R238" s="21"/>
      <c r="X238" s="3"/>
      <c r="AF238" s="84"/>
      <c r="AG238" s="84"/>
      <c r="AH238" s="84"/>
      <c r="AI238" s="84"/>
      <c r="AJ238" s="84"/>
    </row>
    <row r="239" spans="18:36" ht="12.75">
      <c r="R239" s="21"/>
      <c r="X239" s="3"/>
      <c r="AF239" s="84"/>
      <c r="AG239" s="84"/>
      <c r="AH239" s="84"/>
      <c r="AI239" s="84"/>
      <c r="AJ239" s="84"/>
    </row>
    <row r="240" spans="18:36" ht="12.75">
      <c r="R240" s="21"/>
      <c r="X240" s="3"/>
      <c r="AF240" s="84"/>
      <c r="AG240" s="84"/>
      <c r="AH240" s="84"/>
      <c r="AI240" s="84"/>
      <c r="AJ240" s="84"/>
    </row>
    <row r="241" spans="18:36" ht="12.75">
      <c r="R241" s="21"/>
      <c r="X241" s="3"/>
      <c r="AF241" s="84"/>
      <c r="AG241" s="84"/>
      <c r="AH241" s="84"/>
      <c r="AI241" s="84"/>
      <c r="AJ241" s="84"/>
    </row>
    <row r="242" spans="18:36" ht="12.75">
      <c r="R242" s="21"/>
      <c r="X242" s="3"/>
      <c r="AF242" s="84"/>
      <c r="AG242" s="84"/>
      <c r="AH242" s="84"/>
      <c r="AI242" s="84"/>
      <c r="AJ242" s="84"/>
    </row>
    <row r="243" spans="18:36" ht="12.75">
      <c r="R243" s="21"/>
      <c r="X243" s="3"/>
      <c r="AF243" s="84"/>
      <c r="AG243" s="84"/>
      <c r="AH243" s="84"/>
      <c r="AI243" s="84"/>
      <c r="AJ243" s="84"/>
    </row>
    <row r="244" spans="18:36" ht="12.75">
      <c r="R244" s="21"/>
      <c r="X244" s="3"/>
      <c r="AF244" s="84"/>
      <c r="AG244" s="84"/>
      <c r="AH244" s="84"/>
      <c r="AI244" s="84"/>
      <c r="AJ244" s="84"/>
    </row>
    <row r="245" spans="18:36" ht="12.75">
      <c r="R245" s="21"/>
      <c r="X245" s="3"/>
      <c r="AF245" s="84"/>
      <c r="AG245" s="84"/>
      <c r="AH245" s="84"/>
      <c r="AI245" s="84"/>
      <c r="AJ245" s="84"/>
    </row>
    <row r="246" spans="18:36" ht="12.75">
      <c r="R246" s="21"/>
      <c r="X246" s="3"/>
      <c r="AF246" s="84"/>
      <c r="AG246" s="84"/>
      <c r="AH246" s="84"/>
      <c r="AI246" s="84"/>
      <c r="AJ246" s="84"/>
    </row>
    <row r="247" spans="18:36" ht="12.75">
      <c r="R247" s="21"/>
      <c r="X247" s="3"/>
      <c r="AF247" s="84"/>
      <c r="AG247" s="84"/>
      <c r="AH247" s="84"/>
      <c r="AI247" s="84"/>
      <c r="AJ247" s="84"/>
    </row>
    <row r="248" spans="18:36" ht="12.75">
      <c r="R248" s="21"/>
      <c r="X248" s="3"/>
      <c r="AF248" s="84"/>
      <c r="AG248" s="84"/>
      <c r="AH248" s="84"/>
      <c r="AI248" s="84"/>
      <c r="AJ248" s="84"/>
    </row>
    <row r="249" spans="18:36" ht="12.75">
      <c r="R249" s="21"/>
      <c r="X249" s="3"/>
      <c r="AF249" s="84"/>
      <c r="AG249" s="84"/>
      <c r="AH249" s="84"/>
      <c r="AI249" s="84"/>
      <c r="AJ249" s="84"/>
    </row>
    <row r="250" spans="18:36" ht="12.75">
      <c r="R250" s="21"/>
      <c r="X250" s="3"/>
      <c r="AF250" s="84"/>
      <c r="AG250" s="84"/>
      <c r="AH250" s="84"/>
      <c r="AI250" s="84"/>
      <c r="AJ250" s="84"/>
    </row>
    <row r="251" spans="18:36" ht="12.75">
      <c r="R251" s="21"/>
      <c r="X251" s="3"/>
      <c r="AF251" s="84"/>
      <c r="AG251" s="84"/>
      <c r="AH251" s="84"/>
      <c r="AI251" s="84"/>
      <c r="AJ251" s="84"/>
    </row>
    <row r="252" spans="18:36" ht="12.75">
      <c r="R252" s="21"/>
      <c r="X252" s="3"/>
      <c r="AF252" s="84"/>
      <c r="AG252" s="84"/>
      <c r="AH252" s="84"/>
      <c r="AI252" s="84"/>
      <c r="AJ252" s="84"/>
    </row>
    <row r="253" spans="18:36" ht="12.75">
      <c r="R253" s="21"/>
      <c r="X253" s="3"/>
      <c r="AF253" s="84"/>
      <c r="AG253" s="84"/>
      <c r="AH253" s="84"/>
      <c r="AI253" s="84"/>
      <c r="AJ253" s="84"/>
    </row>
    <row r="254" spans="18:36" ht="12.75">
      <c r="R254" s="21"/>
      <c r="X254" s="3"/>
      <c r="AF254" s="84"/>
      <c r="AG254" s="84"/>
      <c r="AH254" s="84"/>
      <c r="AI254" s="84"/>
      <c r="AJ254" s="84"/>
    </row>
    <row r="255" spans="18:36" ht="12.75">
      <c r="R255" s="21"/>
      <c r="X255" s="3"/>
      <c r="AF255" s="84"/>
      <c r="AG255" s="84"/>
      <c r="AH255" s="84"/>
      <c r="AI255" s="84"/>
      <c r="AJ255" s="84"/>
    </row>
    <row r="256" spans="18:36" ht="12.75">
      <c r="R256" s="21"/>
      <c r="X256" s="3"/>
      <c r="AF256" s="84"/>
      <c r="AG256" s="84"/>
      <c r="AH256" s="84"/>
      <c r="AI256" s="84"/>
      <c r="AJ256" s="84"/>
    </row>
    <row r="257" spans="18:36" ht="12.75">
      <c r="R257" s="21"/>
      <c r="X257" s="3"/>
      <c r="AF257" s="84"/>
      <c r="AG257" s="84"/>
      <c r="AH257" s="84"/>
      <c r="AI257" s="84"/>
      <c r="AJ257" s="84"/>
    </row>
    <row r="258" spans="18:36" ht="12.75">
      <c r="R258" s="21"/>
      <c r="X258" s="3"/>
      <c r="AF258" s="84"/>
      <c r="AG258" s="84"/>
      <c r="AH258" s="84"/>
      <c r="AI258" s="84"/>
      <c r="AJ258" s="84"/>
    </row>
    <row r="259" spans="18:36" ht="12.75">
      <c r="R259" s="21"/>
      <c r="X259" s="3"/>
      <c r="AF259" s="84"/>
      <c r="AG259" s="84"/>
      <c r="AH259" s="84"/>
      <c r="AI259" s="84"/>
      <c r="AJ259" s="84"/>
    </row>
    <row r="260" spans="18:36" ht="12.75">
      <c r="R260" s="21"/>
      <c r="X260" s="3"/>
      <c r="AF260" s="84"/>
      <c r="AG260" s="84"/>
      <c r="AH260" s="84"/>
      <c r="AI260" s="84"/>
      <c r="AJ260" s="84"/>
    </row>
    <row r="261" spans="18:36" ht="12.75">
      <c r="R261" s="21"/>
      <c r="X261" s="3"/>
      <c r="AF261" s="84"/>
      <c r="AG261" s="84"/>
      <c r="AH261" s="84"/>
      <c r="AI261" s="84"/>
      <c r="AJ261" s="84"/>
    </row>
    <row r="262" spans="18:36" ht="12.75">
      <c r="R262" s="21"/>
      <c r="X262" s="3"/>
      <c r="AF262" s="84"/>
      <c r="AG262" s="84"/>
      <c r="AH262" s="84"/>
      <c r="AI262" s="84"/>
      <c r="AJ262" s="84"/>
    </row>
    <row r="263" spans="18:36" ht="12.75">
      <c r="R263" s="21"/>
      <c r="X263" s="3"/>
      <c r="AF263" s="84"/>
      <c r="AG263" s="84"/>
      <c r="AH263" s="84"/>
      <c r="AI263" s="84"/>
      <c r="AJ263" s="84"/>
    </row>
    <row r="264" spans="18:36" ht="12.75">
      <c r="R264" s="21"/>
      <c r="X264" s="3"/>
      <c r="AF264" s="84"/>
      <c r="AG264" s="84"/>
      <c r="AH264" s="84"/>
      <c r="AI264" s="84"/>
      <c r="AJ264" s="84"/>
    </row>
    <row r="265" spans="18:36" ht="12.75">
      <c r="R265" s="21"/>
      <c r="X265" s="3"/>
      <c r="AF265" s="84"/>
      <c r="AG265" s="84"/>
      <c r="AH265" s="84"/>
      <c r="AI265" s="84"/>
      <c r="AJ265" s="84"/>
    </row>
    <row r="266" spans="18:36" ht="12.75">
      <c r="R266" s="21"/>
      <c r="X266" s="3"/>
      <c r="AF266" s="84"/>
      <c r="AG266" s="84"/>
      <c r="AH266" s="84"/>
      <c r="AI266" s="84"/>
      <c r="AJ266" s="84"/>
    </row>
    <row r="267" spans="18:36" ht="12.75">
      <c r="R267" s="21"/>
      <c r="X267" s="3"/>
      <c r="AF267" s="84"/>
      <c r="AG267" s="84"/>
      <c r="AH267" s="84"/>
      <c r="AI267" s="84"/>
      <c r="AJ267" s="84"/>
    </row>
    <row r="268" spans="18:36" ht="12.75">
      <c r="R268" s="21"/>
      <c r="X268" s="3"/>
      <c r="AF268" s="84"/>
      <c r="AG268" s="84"/>
      <c r="AH268" s="84"/>
      <c r="AI268" s="84"/>
      <c r="AJ268" s="84"/>
    </row>
    <row r="269" spans="18:36" ht="12.75">
      <c r="R269" s="21"/>
      <c r="X269" s="3"/>
      <c r="AF269" s="84"/>
      <c r="AG269" s="84"/>
      <c r="AH269" s="84"/>
      <c r="AI269" s="84"/>
      <c r="AJ269" s="84"/>
    </row>
    <row r="270" spans="18:36" ht="12.75">
      <c r="R270" s="21"/>
      <c r="X270" s="3"/>
      <c r="AF270" s="84"/>
      <c r="AG270" s="84"/>
      <c r="AH270" s="84"/>
      <c r="AI270" s="84"/>
      <c r="AJ270" s="84"/>
    </row>
    <row r="271" spans="18:36" ht="12.75">
      <c r="R271" s="21"/>
      <c r="X271" s="3"/>
      <c r="AF271" s="84"/>
      <c r="AG271" s="84"/>
      <c r="AH271" s="84"/>
      <c r="AI271" s="84"/>
      <c r="AJ271" s="84"/>
    </row>
    <row r="272" spans="18:36" ht="12.75">
      <c r="R272" s="21"/>
      <c r="X272" s="3"/>
      <c r="AF272" s="84"/>
      <c r="AG272" s="84"/>
      <c r="AH272" s="84"/>
      <c r="AI272" s="84"/>
      <c r="AJ272" s="84"/>
    </row>
    <row r="273" spans="18:36" ht="12.75">
      <c r="R273" s="21"/>
      <c r="X273" s="3"/>
      <c r="AF273" s="84"/>
      <c r="AG273" s="84"/>
      <c r="AH273" s="84"/>
      <c r="AI273" s="84"/>
      <c r="AJ273" s="84"/>
    </row>
    <row r="274" spans="18:36" ht="12.75">
      <c r="R274" s="21"/>
      <c r="X274" s="3"/>
      <c r="AF274" s="84"/>
      <c r="AG274" s="84"/>
      <c r="AH274" s="84"/>
      <c r="AI274" s="84"/>
      <c r="AJ274" s="84"/>
    </row>
    <row r="275" spans="18:36" ht="12.75">
      <c r="R275" s="21"/>
      <c r="X275" s="3"/>
      <c r="AF275" s="84"/>
      <c r="AG275" s="84"/>
      <c r="AH275" s="84"/>
      <c r="AI275" s="84"/>
      <c r="AJ275" s="84"/>
    </row>
    <row r="276" spans="18:36" ht="12.75">
      <c r="R276" s="21"/>
      <c r="X276" s="3"/>
      <c r="AF276" s="84"/>
      <c r="AG276" s="84"/>
      <c r="AH276" s="84"/>
      <c r="AI276" s="84"/>
      <c r="AJ276" s="84"/>
    </row>
    <row r="277" spans="18:36" ht="12.75">
      <c r="R277" s="21"/>
      <c r="X277" s="3"/>
      <c r="AF277" s="84"/>
      <c r="AG277" s="84"/>
      <c r="AH277" s="84"/>
      <c r="AI277" s="84"/>
      <c r="AJ277" s="84"/>
    </row>
    <row r="278" spans="18:36" ht="12.75">
      <c r="R278" s="21"/>
      <c r="X278" s="3"/>
      <c r="AF278" s="84"/>
      <c r="AG278" s="84"/>
      <c r="AH278" s="84"/>
      <c r="AI278" s="84"/>
      <c r="AJ278" s="84"/>
    </row>
    <row r="279" spans="18:36" ht="12.75">
      <c r="R279" s="21"/>
      <c r="X279" s="3"/>
      <c r="AF279" s="84"/>
      <c r="AG279" s="84"/>
      <c r="AH279" s="84"/>
      <c r="AI279" s="84"/>
      <c r="AJ279" s="84"/>
    </row>
    <row r="280" spans="18:36" ht="12.75">
      <c r="R280" s="21"/>
      <c r="X280" s="3"/>
      <c r="AF280" s="84"/>
      <c r="AG280" s="84"/>
      <c r="AH280" s="84"/>
      <c r="AI280" s="84"/>
      <c r="AJ280" s="84"/>
    </row>
    <row r="281" spans="18:36" ht="12.75">
      <c r="R281" s="21"/>
      <c r="X281" s="3"/>
      <c r="AF281" s="84"/>
      <c r="AG281" s="84"/>
      <c r="AH281" s="84"/>
      <c r="AI281" s="84"/>
      <c r="AJ281" s="84"/>
    </row>
    <row r="282" spans="18:36" ht="12.75">
      <c r="R282" s="21"/>
      <c r="X282" s="3"/>
      <c r="AF282" s="84"/>
      <c r="AG282" s="84"/>
      <c r="AH282" s="84"/>
      <c r="AI282" s="84"/>
      <c r="AJ282" s="84"/>
    </row>
    <row r="283" spans="18:36" ht="12.75">
      <c r="R283" s="21"/>
      <c r="X283" s="3"/>
      <c r="AF283" s="84"/>
      <c r="AG283" s="84"/>
      <c r="AH283" s="84"/>
      <c r="AI283" s="84"/>
      <c r="AJ283" s="84"/>
    </row>
    <row r="284" spans="18:36" ht="12.75">
      <c r="R284" s="21"/>
      <c r="X284" s="3"/>
      <c r="AF284" s="84"/>
      <c r="AG284" s="84"/>
      <c r="AH284" s="84"/>
      <c r="AI284" s="84"/>
      <c r="AJ284" s="84"/>
    </row>
    <row r="285" spans="18:36" ht="12.75">
      <c r="R285" s="21"/>
      <c r="X285" s="3"/>
      <c r="AF285" s="84"/>
      <c r="AG285" s="84"/>
      <c r="AH285" s="84"/>
      <c r="AI285" s="84"/>
      <c r="AJ285" s="84"/>
    </row>
    <row r="286" spans="18:36" ht="12.75">
      <c r="R286" s="21"/>
      <c r="X286" s="3"/>
      <c r="AF286" s="84"/>
      <c r="AG286" s="84"/>
      <c r="AH286" s="84"/>
      <c r="AI286" s="84"/>
      <c r="AJ286" s="84"/>
    </row>
    <row r="287" spans="18:36" ht="12.75">
      <c r="R287" s="21"/>
      <c r="X287" s="3"/>
      <c r="AF287" s="84"/>
      <c r="AG287" s="84"/>
      <c r="AH287" s="84"/>
      <c r="AI287" s="84"/>
      <c r="AJ287" s="84"/>
    </row>
    <row r="288" spans="18:36" ht="12.75">
      <c r="R288" s="21"/>
      <c r="X288" s="3"/>
      <c r="AF288" s="84"/>
      <c r="AG288" s="84"/>
      <c r="AH288" s="84"/>
      <c r="AI288" s="84"/>
      <c r="AJ288" s="84"/>
    </row>
    <row r="289" spans="18:36" ht="12.75">
      <c r="R289" s="21"/>
      <c r="X289" s="3"/>
      <c r="AF289" s="84"/>
      <c r="AG289" s="84"/>
      <c r="AH289" s="84"/>
      <c r="AI289" s="84"/>
      <c r="AJ289" s="84"/>
    </row>
    <row r="290" spans="18:36" ht="12.75">
      <c r="R290" s="21"/>
      <c r="X290" s="3"/>
      <c r="AF290" s="84"/>
      <c r="AG290" s="84"/>
      <c r="AH290" s="84"/>
      <c r="AI290" s="84"/>
      <c r="AJ290" s="84"/>
    </row>
    <row r="291" spans="18:36" ht="12.75">
      <c r="R291" s="21"/>
      <c r="X291" s="3"/>
      <c r="AF291" s="84"/>
      <c r="AG291" s="84"/>
      <c r="AH291" s="84"/>
      <c r="AI291" s="84"/>
      <c r="AJ291" s="84"/>
    </row>
    <row r="292" spans="18:36" ht="12.75">
      <c r="R292" s="21"/>
      <c r="X292" s="3"/>
      <c r="AF292" s="84"/>
      <c r="AG292" s="84"/>
      <c r="AH292" s="84"/>
      <c r="AI292" s="84"/>
      <c r="AJ292" s="84"/>
    </row>
    <row r="293" spans="18:36" ht="12.75">
      <c r="R293" s="21"/>
      <c r="X293" s="3"/>
      <c r="AF293" s="84"/>
      <c r="AG293" s="84"/>
      <c r="AH293" s="84"/>
      <c r="AI293" s="84"/>
      <c r="AJ293" s="84"/>
    </row>
    <row r="294" spans="18:36" ht="12.75">
      <c r="R294" s="21"/>
      <c r="X294" s="3"/>
      <c r="AF294" s="84"/>
      <c r="AG294" s="84"/>
      <c r="AH294" s="84"/>
      <c r="AI294" s="84"/>
      <c r="AJ294" s="84"/>
    </row>
    <row r="295" spans="18:36" ht="12.75">
      <c r="R295" s="21"/>
      <c r="X295" s="3"/>
      <c r="AF295" s="84"/>
      <c r="AG295" s="84"/>
      <c r="AH295" s="84"/>
      <c r="AI295" s="84"/>
      <c r="AJ295" s="84"/>
    </row>
    <row r="296" spans="18:36" ht="12.75">
      <c r="R296" s="21"/>
      <c r="X296" s="3"/>
      <c r="AF296" s="84"/>
      <c r="AG296" s="84"/>
      <c r="AH296" s="84"/>
      <c r="AI296" s="84"/>
      <c r="AJ296" s="84"/>
    </row>
    <row r="297" spans="18:36" ht="12.75">
      <c r="R297" s="21"/>
      <c r="X297" s="3"/>
      <c r="AF297" s="84"/>
      <c r="AG297" s="84"/>
      <c r="AH297" s="84"/>
      <c r="AI297" s="84"/>
      <c r="AJ297" s="84"/>
    </row>
    <row r="298" spans="18:36" ht="12.75">
      <c r="R298" s="21"/>
      <c r="X298" s="3"/>
      <c r="AF298" s="84"/>
      <c r="AG298" s="84"/>
      <c r="AH298" s="84"/>
      <c r="AI298" s="84"/>
      <c r="AJ298" s="84"/>
    </row>
    <row r="299" spans="18:36" ht="12.75">
      <c r="R299" s="21"/>
      <c r="X299" s="3"/>
      <c r="AF299" s="84"/>
      <c r="AG299" s="84"/>
      <c r="AH299" s="84"/>
      <c r="AI299" s="84"/>
      <c r="AJ299" s="84"/>
    </row>
    <row r="300" spans="18:36" ht="12.75">
      <c r="R300" s="21"/>
      <c r="X300" s="3"/>
      <c r="AF300" s="84"/>
      <c r="AG300" s="84"/>
      <c r="AH300" s="84"/>
      <c r="AI300" s="84"/>
      <c r="AJ300" s="84"/>
    </row>
    <row r="301" spans="18:36" ht="12.75">
      <c r="R301" s="21"/>
      <c r="X301" s="3"/>
      <c r="AF301" s="84"/>
      <c r="AG301" s="84"/>
      <c r="AH301" s="84"/>
      <c r="AI301" s="84"/>
      <c r="AJ301" s="84"/>
    </row>
    <row r="302" spans="18:36" ht="12.75">
      <c r="R302" s="21"/>
      <c r="X302" s="3"/>
      <c r="AF302" s="84"/>
      <c r="AG302" s="84"/>
      <c r="AH302" s="84"/>
      <c r="AI302" s="84"/>
      <c r="AJ302" s="84"/>
    </row>
    <row r="303" spans="18:36" ht="12.75">
      <c r="R303" s="21"/>
      <c r="X303" s="3"/>
      <c r="AF303" s="84"/>
      <c r="AG303" s="84"/>
      <c r="AH303" s="84"/>
      <c r="AI303" s="84"/>
      <c r="AJ303" s="84"/>
    </row>
    <row r="304" spans="18:36" ht="12.75">
      <c r="R304" s="21"/>
      <c r="X304" s="3"/>
      <c r="AF304" s="84"/>
      <c r="AG304" s="84"/>
      <c r="AH304" s="84"/>
      <c r="AI304" s="84"/>
      <c r="AJ304" s="84"/>
    </row>
    <row r="305" spans="18:36" ht="12.75">
      <c r="R305" s="21"/>
      <c r="X305" s="3"/>
      <c r="AF305" s="84"/>
      <c r="AG305" s="84"/>
      <c r="AH305" s="84"/>
      <c r="AI305" s="84"/>
      <c r="AJ305" s="84"/>
    </row>
    <row r="306" spans="18:36" ht="12.75">
      <c r="R306" s="21"/>
      <c r="X306" s="3"/>
      <c r="AF306" s="84"/>
      <c r="AG306" s="84"/>
      <c r="AH306" s="84"/>
      <c r="AI306" s="84"/>
      <c r="AJ306" s="84"/>
    </row>
    <row r="307" spans="18:36" ht="12.75">
      <c r="R307" s="21"/>
      <c r="X307" s="3"/>
      <c r="AF307" s="84"/>
      <c r="AG307" s="84"/>
      <c r="AH307" s="84"/>
      <c r="AI307" s="84"/>
      <c r="AJ307" s="84"/>
    </row>
    <row r="308" spans="18:36" ht="12.75">
      <c r="R308" s="21"/>
      <c r="X308" s="3"/>
      <c r="AF308" s="84"/>
      <c r="AG308" s="84"/>
      <c r="AH308" s="84"/>
      <c r="AI308" s="84"/>
      <c r="AJ308" s="84"/>
    </row>
    <row r="309" spans="18:36" ht="12.75">
      <c r="R309" s="21"/>
      <c r="X309" s="3"/>
      <c r="AF309" s="84"/>
      <c r="AG309" s="84"/>
      <c r="AH309" s="84"/>
      <c r="AI309" s="84"/>
      <c r="AJ309" s="84"/>
    </row>
    <row r="310" spans="18:36" ht="12.75">
      <c r="R310" s="21"/>
      <c r="X310" s="3"/>
      <c r="AF310" s="84"/>
      <c r="AG310" s="84"/>
      <c r="AH310" s="84"/>
      <c r="AI310" s="84"/>
      <c r="AJ310" s="84"/>
    </row>
    <row r="311" spans="18:36" ht="12.75">
      <c r="R311" s="21"/>
      <c r="X311" s="3"/>
      <c r="AF311" s="84"/>
      <c r="AG311" s="84"/>
      <c r="AH311" s="84"/>
      <c r="AI311" s="84"/>
      <c r="AJ311" s="84"/>
    </row>
    <row r="312" spans="18:36" ht="12.75">
      <c r="R312" s="21"/>
      <c r="X312" s="3"/>
      <c r="AF312" s="84"/>
      <c r="AG312" s="84"/>
      <c r="AH312" s="84"/>
      <c r="AI312" s="84"/>
      <c r="AJ312" s="84"/>
    </row>
    <row r="313" spans="18:36" ht="12.75">
      <c r="R313" s="21"/>
      <c r="X313" s="3"/>
      <c r="AF313" s="84"/>
      <c r="AG313" s="84"/>
      <c r="AH313" s="84"/>
      <c r="AI313" s="84"/>
      <c r="AJ313" s="84"/>
    </row>
    <row r="314" spans="18:36" ht="12.75">
      <c r="R314" s="21"/>
      <c r="X314" s="3"/>
      <c r="AF314" s="84"/>
      <c r="AG314" s="84"/>
      <c r="AH314" s="84"/>
      <c r="AI314" s="84"/>
      <c r="AJ314" s="84"/>
    </row>
    <row r="315" spans="18:36" ht="12.75">
      <c r="R315" s="21"/>
      <c r="X315" s="3"/>
      <c r="AF315" s="84"/>
      <c r="AG315" s="84"/>
      <c r="AH315" s="84"/>
      <c r="AI315" s="84"/>
      <c r="AJ315" s="84"/>
    </row>
    <row r="316" spans="18:36" ht="12.75">
      <c r="R316" s="21"/>
      <c r="X316" s="3"/>
      <c r="AF316" s="84"/>
      <c r="AG316" s="84"/>
      <c r="AH316" s="84"/>
      <c r="AI316" s="84"/>
      <c r="AJ316" s="84"/>
    </row>
    <row r="317" spans="18:36" ht="12.75">
      <c r="R317" s="21"/>
      <c r="X317" s="3"/>
      <c r="AF317" s="84"/>
      <c r="AG317" s="84"/>
      <c r="AH317" s="84"/>
      <c r="AI317" s="84"/>
      <c r="AJ317" s="84"/>
    </row>
    <row r="318" spans="18:36" ht="12.75">
      <c r="R318" s="21"/>
      <c r="X318" s="3"/>
      <c r="AF318" s="84"/>
      <c r="AG318" s="84"/>
      <c r="AH318" s="84"/>
      <c r="AI318" s="84"/>
      <c r="AJ318" s="84"/>
    </row>
    <row r="319" spans="18:36" ht="12.75">
      <c r="R319" s="21"/>
      <c r="X319" s="3"/>
      <c r="AF319" s="84"/>
      <c r="AG319" s="84"/>
      <c r="AH319" s="84"/>
      <c r="AI319" s="84"/>
      <c r="AJ319" s="84"/>
    </row>
    <row r="320" spans="18:36" ht="12.75">
      <c r="R320" s="21"/>
      <c r="X320" s="3"/>
      <c r="AF320" s="84"/>
      <c r="AG320" s="84"/>
      <c r="AH320" s="84"/>
      <c r="AI320" s="84"/>
      <c r="AJ320" s="84"/>
    </row>
    <row r="321" spans="18:36" ht="12.75">
      <c r="R321" s="21"/>
      <c r="X321" s="3"/>
      <c r="AF321" s="84"/>
      <c r="AG321" s="84"/>
      <c r="AH321" s="84"/>
      <c r="AI321" s="84"/>
      <c r="AJ321" s="84"/>
    </row>
    <row r="322" spans="18:36" ht="12.75">
      <c r="R322" s="21"/>
      <c r="X322" s="3"/>
      <c r="AF322" s="84"/>
      <c r="AG322" s="84"/>
      <c r="AH322" s="84"/>
      <c r="AI322" s="84"/>
      <c r="AJ322" s="84"/>
    </row>
    <row r="323" spans="18:36" ht="12.75">
      <c r="R323" s="21"/>
      <c r="X323" s="3"/>
      <c r="AF323" s="84"/>
      <c r="AG323" s="84"/>
      <c r="AH323" s="84"/>
      <c r="AI323" s="84"/>
      <c r="AJ323" s="84"/>
    </row>
    <row r="324" spans="18:36" ht="12.75">
      <c r="R324" s="21"/>
      <c r="X324" s="3"/>
      <c r="AF324" s="84"/>
      <c r="AG324" s="84"/>
      <c r="AH324" s="84"/>
      <c r="AI324" s="84"/>
      <c r="AJ324" s="84"/>
    </row>
    <row r="325" spans="18:36" ht="12.75">
      <c r="R325" s="21"/>
      <c r="X325" s="3"/>
      <c r="AF325" s="84"/>
      <c r="AG325" s="84"/>
      <c r="AH325" s="84"/>
      <c r="AI325" s="84"/>
      <c r="AJ325" s="84"/>
    </row>
    <row r="326" spans="18:36" ht="12.75">
      <c r="R326" s="21"/>
      <c r="X326" s="3"/>
      <c r="AF326" s="84"/>
      <c r="AG326" s="84"/>
      <c r="AH326" s="84"/>
      <c r="AI326" s="84"/>
      <c r="AJ326" s="84"/>
    </row>
    <row r="327" spans="18:36" ht="12.75">
      <c r="R327" s="21"/>
      <c r="X327" s="3"/>
      <c r="AF327" s="84"/>
      <c r="AG327" s="84"/>
      <c r="AH327" s="84"/>
      <c r="AI327" s="84"/>
      <c r="AJ327" s="84"/>
    </row>
    <row r="328" spans="18:36" ht="12.75">
      <c r="R328" s="21"/>
      <c r="X328" s="3"/>
      <c r="AF328" s="84"/>
      <c r="AG328" s="84"/>
      <c r="AH328" s="84"/>
      <c r="AI328" s="84"/>
      <c r="AJ328" s="84"/>
    </row>
    <row r="329" spans="18:36" ht="12.75">
      <c r="R329" s="21"/>
      <c r="X329" s="3"/>
      <c r="AF329" s="84"/>
      <c r="AG329" s="84"/>
      <c r="AH329" s="84"/>
      <c r="AI329" s="84"/>
      <c r="AJ329" s="84"/>
    </row>
    <row r="330" spans="18:36" ht="12.75">
      <c r="R330" s="21"/>
      <c r="X330" s="3"/>
      <c r="AF330" s="84"/>
      <c r="AG330" s="84"/>
      <c r="AH330" s="84"/>
      <c r="AI330" s="84"/>
      <c r="AJ330" s="84"/>
    </row>
    <row r="331" spans="18:36" ht="12.75">
      <c r="R331" s="21"/>
      <c r="X331" s="3"/>
      <c r="AF331" s="84"/>
      <c r="AG331" s="84"/>
      <c r="AH331" s="84"/>
      <c r="AI331" s="84"/>
      <c r="AJ331" s="84"/>
    </row>
    <row r="332" spans="18:36" ht="12.75">
      <c r="R332" s="21"/>
      <c r="X332" s="3"/>
      <c r="AF332" s="84"/>
      <c r="AG332" s="84"/>
      <c r="AH332" s="84"/>
      <c r="AI332" s="84"/>
      <c r="AJ332" s="84"/>
    </row>
    <row r="333" spans="18:36" ht="12.75">
      <c r="R333" s="21"/>
      <c r="X333" s="3"/>
      <c r="AF333" s="84"/>
      <c r="AG333" s="84"/>
      <c r="AH333" s="84"/>
      <c r="AI333" s="84"/>
      <c r="AJ333" s="84"/>
    </row>
    <row r="334" spans="18:36" ht="12.75">
      <c r="R334" s="21"/>
      <c r="X334" s="3"/>
      <c r="AF334" s="84"/>
      <c r="AG334" s="84"/>
      <c r="AH334" s="84"/>
      <c r="AI334" s="84"/>
      <c r="AJ334" s="84"/>
    </row>
    <row r="335" spans="18:36" ht="12.75">
      <c r="R335" s="21"/>
      <c r="X335" s="3"/>
      <c r="AF335" s="84"/>
      <c r="AG335" s="84"/>
      <c r="AH335" s="84"/>
      <c r="AI335" s="84"/>
      <c r="AJ335" s="84"/>
    </row>
    <row r="336" spans="18:36" ht="12.75">
      <c r="R336" s="21"/>
      <c r="X336" s="3"/>
      <c r="AF336" s="84"/>
      <c r="AG336" s="84"/>
      <c r="AH336" s="84"/>
      <c r="AI336" s="84"/>
      <c r="AJ336" s="84"/>
    </row>
    <row r="337" spans="18:36" ht="12.75">
      <c r="R337" s="21"/>
      <c r="X337" s="3"/>
      <c r="AF337" s="84"/>
      <c r="AG337" s="84"/>
      <c r="AH337" s="84"/>
      <c r="AI337" s="84"/>
      <c r="AJ337" s="84"/>
    </row>
    <row r="338" spans="18:36" ht="12.75">
      <c r="R338" s="21"/>
      <c r="X338" s="3"/>
      <c r="AF338" s="84"/>
      <c r="AG338" s="84"/>
      <c r="AH338" s="84"/>
      <c r="AI338" s="84"/>
      <c r="AJ338" s="84"/>
    </row>
    <row r="339" spans="18:36" ht="12.75">
      <c r="R339" s="21"/>
      <c r="X339" s="3"/>
      <c r="AF339" s="84"/>
      <c r="AG339" s="84"/>
      <c r="AH339" s="84"/>
      <c r="AI339" s="84"/>
      <c r="AJ339" s="84"/>
    </row>
    <row r="340" spans="18:36" ht="12.75">
      <c r="R340" s="21"/>
      <c r="X340" s="3"/>
      <c r="AF340" s="84"/>
      <c r="AG340" s="84"/>
      <c r="AH340" s="84"/>
      <c r="AI340" s="84"/>
      <c r="AJ340" s="84"/>
    </row>
    <row r="341" spans="18:36" ht="12.75">
      <c r="R341" s="21"/>
      <c r="X341" s="3"/>
      <c r="AF341" s="84"/>
      <c r="AG341" s="84"/>
      <c r="AH341" s="84"/>
      <c r="AI341" s="84"/>
      <c r="AJ341" s="84"/>
    </row>
    <row r="342" spans="18:36" ht="12.75">
      <c r="R342" s="21"/>
      <c r="X342" s="3"/>
      <c r="AF342" s="84"/>
      <c r="AG342" s="84"/>
      <c r="AH342" s="84"/>
      <c r="AI342" s="84"/>
      <c r="AJ342" s="84"/>
    </row>
    <row r="343" spans="18:36" ht="12.75">
      <c r="R343" s="21"/>
      <c r="X343" s="3"/>
      <c r="AF343" s="84"/>
      <c r="AG343" s="84"/>
      <c r="AH343" s="84"/>
      <c r="AI343" s="84"/>
      <c r="AJ343" s="84"/>
    </row>
    <row r="344" spans="18:36" ht="12.75">
      <c r="R344" s="21"/>
      <c r="X344" s="3"/>
      <c r="AF344" s="84"/>
      <c r="AG344" s="84"/>
      <c r="AH344" s="84"/>
      <c r="AI344" s="84"/>
      <c r="AJ344" s="84"/>
    </row>
    <row r="345" spans="18:36" ht="12.75">
      <c r="R345" s="21"/>
      <c r="X345" s="3"/>
      <c r="AF345" s="84"/>
      <c r="AG345" s="84"/>
      <c r="AH345" s="84"/>
      <c r="AI345" s="84"/>
      <c r="AJ345" s="84"/>
    </row>
    <row r="346" spans="18:36" ht="12.75">
      <c r="R346" s="21"/>
      <c r="X346" s="3"/>
      <c r="AF346" s="84"/>
      <c r="AG346" s="84"/>
      <c r="AH346" s="84"/>
      <c r="AI346" s="84"/>
      <c r="AJ346" s="84"/>
    </row>
    <row r="347" spans="18:36" ht="12.75">
      <c r="R347" s="21"/>
      <c r="X347" s="3"/>
      <c r="AF347" s="84"/>
      <c r="AG347" s="84"/>
      <c r="AH347" s="84"/>
      <c r="AI347" s="84"/>
      <c r="AJ347" s="84"/>
    </row>
    <row r="348" spans="18:36" ht="12.75">
      <c r="R348" s="21"/>
      <c r="X348" s="3"/>
      <c r="AF348" s="84"/>
      <c r="AG348" s="84"/>
      <c r="AH348" s="84"/>
      <c r="AI348" s="84"/>
      <c r="AJ348" s="84"/>
    </row>
    <row r="349" spans="18:36" ht="12.75">
      <c r="R349" s="21"/>
      <c r="X349" s="3"/>
      <c r="AF349" s="84"/>
      <c r="AG349" s="84"/>
      <c r="AH349" s="84"/>
      <c r="AI349" s="84"/>
      <c r="AJ349" s="84"/>
    </row>
    <row r="350" spans="18:36" ht="12.75">
      <c r="R350" s="21"/>
      <c r="X350" s="3"/>
      <c r="AF350" s="84"/>
      <c r="AG350" s="84"/>
      <c r="AH350" s="84"/>
      <c r="AI350" s="84"/>
      <c r="AJ350" s="84"/>
    </row>
    <row r="351" spans="18:36" ht="12.75">
      <c r="R351" s="21"/>
      <c r="X351" s="3"/>
      <c r="AF351" s="84"/>
      <c r="AG351" s="84"/>
      <c r="AH351" s="84"/>
      <c r="AI351" s="84"/>
      <c r="AJ351" s="84"/>
    </row>
    <row r="352" spans="18:36" ht="12.75">
      <c r="R352" s="21"/>
      <c r="X352" s="3"/>
      <c r="AF352" s="84"/>
      <c r="AG352" s="84"/>
      <c r="AH352" s="84"/>
      <c r="AI352" s="84"/>
      <c r="AJ352" s="84"/>
    </row>
    <row r="353" spans="18:36" ht="12.75">
      <c r="R353" s="21"/>
      <c r="X353" s="3"/>
      <c r="AF353" s="84"/>
      <c r="AG353" s="84"/>
      <c r="AH353" s="84"/>
      <c r="AI353" s="84"/>
      <c r="AJ353" s="84"/>
    </row>
    <row r="354" spans="18:36" ht="12.75">
      <c r="R354" s="21"/>
      <c r="X354" s="3"/>
      <c r="AF354" s="84"/>
      <c r="AG354" s="84"/>
      <c r="AH354" s="84"/>
      <c r="AI354" s="84"/>
      <c r="AJ354" s="84"/>
    </row>
    <row r="355" spans="18:36" ht="12.75">
      <c r="R355" s="21"/>
      <c r="X355" s="3"/>
      <c r="AF355" s="84"/>
      <c r="AG355" s="84"/>
      <c r="AH355" s="84"/>
      <c r="AI355" s="84"/>
      <c r="AJ355" s="84"/>
    </row>
    <row r="356" spans="18:36" ht="12.75">
      <c r="R356" s="21"/>
      <c r="X356" s="3"/>
      <c r="AF356" s="84"/>
      <c r="AG356" s="84"/>
      <c r="AH356" s="84"/>
      <c r="AI356" s="84"/>
      <c r="AJ356" s="84"/>
    </row>
    <row r="357" spans="18:36" ht="12.75">
      <c r="R357" s="21"/>
      <c r="X357" s="3"/>
      <c r="AF357" s="84"/>
      <c r="AG357" s="84"/>
      <c r="AH357" s="84"/>
      <c r="AI357" s="84"/>
      <c r="AJ357" s="84"/>
    </row>
    <row r="358" spans="18:36" ht="12.75">
      <c r="R358" s="21"/>
      <c r="X358" s="3"/>
      <c r="AF358" s="84"/>
      <c r="AG358" s="84"/>
      <c r="AH358" s="84"/>
      <c r="AI358" s="84"/>
      <c r="AJ358" s="84"/>
    </row>
    <row r="359" spans="18:36" ht="12.75">
      <c r="R359" s="21"/>
      <c r="X359" s="3"/>
      <c r="AF359" s="84"/>
      <c r="AG359" s="84"/>
      <c r="AH359" s="84"/>
      <c r="AI359" s="84"/>
      <c r="AJ359" s="84"/>
    </row>
    <row r="360" spans="18:36" ht="12.75">
      <c r="R360" s="21"/>
      <c r="X360" s="3"/>
      <c r="AF360" s="84"/>
      <c r="AG360" s="84"/>
      <c r="AH360" s="84"/>
      <c r="AI360" s="84"/>
      <c r="AJ360" s="84"/>
    </row>
    <row r="361" spans="18:36" ht="12.75">
      <c r="R361" s="21"/>
      <c r="X361" s="3"/>
      <c r="AF361" s="84"/>
      <c r="AG361" s="84"/>
      <c r="AH361" s="84"/>
      <c r="AI361" s="84"/>
      <c r="AJ361" s="84"/>
    </row>
    <row r="362" spans="18:36" ht="12.75">
      <c r="R362" s="21"/>
      <c r="X362" s="3"/>
      <c r="AF362" s="84"/>
      <c r="AG362" s="84"/>
      <c r="AH362" s="84"/>
      <c r="AI362" s="84"/>
      <c r="AJ362" s="84"/>
    </row>
    <row r="363" spans="18:36" ht="12.75">
      <c r="R363" s="21"/>
      <c r="X363" s="3"/>
      <c r="AF363" s="84"/>
      <c r="AG363" s="84"/>
      <c r="AH363" s="84"/>
      <c r="AI363" s="84"/>
      <c r="AJ363" s="84"/>
    </row>
    <row r="364" spans="18:36" ht="12.75">
      <c r="R364" s="21"/>
      <c r="X364" s="3"/>
      <c r="AF364" s="84"/>
      <c r="AG364" s="84"/>
      <c r="AH364" s="84"/>
      <c r="AI364" s="84"/>
      <c r="AJ364" s="84"/>
    </row>
    <row r="365" spans="18:36" ht="12.75">
      <c r="R365" s="21"/>
      <c r="X365" s="3"/>
      <c r="AF365" s="84"/>
      <c r="AG365" s="84"/>
      <c r="AH365" s="84"/>
      <c r="AI365" s="84"/>
      <c r="AJ365" s="84"/>
    </row>
    <row r="366" spans="18:36" ht="12.75">
      <c r="R366" s="21"/>
      <c r="X366" s="3"/>
      <c r="AF366" s="84"/>
      <c r="AG366" s="84"/>
      <c r="AH366" s="84"/>
      <c r="AI366" s="84"/>
      <c r="AJ366" s="84"/>
    </row>
    <row r="367" spans="18:36" ht="12.75">
      <c r="R367" s="21"/>
      <c r="X367" s="3"/>
      <c r="AF367" s="84"/>
      <c r="AG367" s="84"/>
      <c r="AH367" s="84"/>
      <c r="AI367" s="84"/>
      <c r="AJ367" s="84"/>
    </row>
    <row r="368" spans="18:36" ht="12.75">
      <c r="R368" s="21"/>
      <c r="X368" s="3"/>
      <c r="AF368" s="84"/>
      <c r="AG368" s="84"/>
      <c r="AH368" s="84"/>
      <c r="AI368" s="84"/>
      <c r="AJ368" s="84"/>
    </row>
    <row r="369" spans="18:36" ht="12.75">
      <c r="R369" s="21"/>
      <c r="X369" s="3"/>
      <c r="AF369" s="84"/>
      <c r="AG369" s="84"/>
      <c r="AH369" s="84"/>
      <c r="AI369" s="84"/>
      <c r="AJ369" s="84"/>
    </row>
    <row r="370" spans="18:36" ht="12.75">
      <c r="R370" s="21"/>
      <c r="X370" s="3"/>
      <c r="AF370" s="84"/>
      <c r="AG370" s="84"/>
      <c r="AH370" s="84"/>
      <c r="AI370" s="84"/>
      <c r="AJ370" s="84"/>
    </row>
    <row r="371" spans="18:36" ht="12.75">
      <c r="R371" s="21"/>
      <c r="X371" s="3"/>
      <c r="AF371" s="84"/>
      <c r="AG371" s="84"/>
      <c r="AH371" s="84"/>
      <c r="AI371" s="84"/>
      <c r="AJ371" s="84"/>
    </row>
    <row r="372" spans="18:36" ht="12.75">
      <c r="R372" s="21"/>
      <c r="X372" s="3"/>
      <c r="AF372" s="84"/>
      <c r="AG372" s="84"/>
      <c r="AH372" s="84"/>
      <c r="AI372" s="84"/>
      <c r="AJ372" s="84"/>
    </row>
    <row r="373" spans="18:36" ht="12.75">
      <c r="R373" s="21"/>
      <c r="X373" s="3"/>
      <c r="AF373" s="84"/>
      <c r="AG373" s="84"/>
      <c r="AH373" s="84"/>
      <c r="AI373" s="84"/>
      <c r="AJ373" s="84"/>
    </row>
    <row r="374" spans="18:36" ht="12.75">
      <c r="R374" s="21"/>
      <c r="X374" s="3"/>
      <c r="AF374" s="84"/>
      <c r="AG374" s="84"/>
      <c r="AH374" s="84"/>
      <c r="AI374" s="84"/>
      <c r="AJ374" s="84"/>
    </row>
    <row r="375" spans="18:36" ht="12.75">
      <c r="R375" s="21"/>
      <c r="X375" s="3"/>
      <c r="AF375" s="84"/>
      <c r="AG375" s="84"/>
      <c r="AH375" s="84"/>
      <c r="AI375" s="84"/>
      <c r="AJ375" s="84"/>
    </row>
    <row r="376" spans="18:36" ht="12.75">
      <c r="R376" s="21"/>
      <c r="X376" s="3"/>
      <c r="AF376" s="84"/>
      <c r="AG376" s="84"/>
      <c r="AH376" s="84"/>
      <c r="AI376" s="84"/>
      <c r="AJ376" s="84"/>
    </row>
    <row r="377" spans="18:36" ht="12.75">
      <c r="R377" s="21"/>
      <c r="X377" s="3"/>
      <c r="AF377" s="84"/>
      <c r="AG377" s="84"/>
      <c r="AH377" s="84"/>
      <c r="AI377" s="84"/>
      <c r="AJ377" s="84"/>
    </row>
    <row r="378" spans="18:36" ht="12.75">
      <c r="R378" s="21"/>
      <c r="X378" s="3"/>
      <c r="AF378" s="84"/>
      <c r="AG378" s="84"/>
      <c r="AH378" s="84"/>
      <c r="AI378" s="84"/>
      <c r="AJ378" s="84"/>
    </row>
    <row r="379" spans="18:36" ht="12.75">
      <c r="R379" s="21"/>
      <c r="X379" s="3"/>
      <c r="AF379" s="84"/>
      <c r="AG379" s="84"/>
      <c r="AH379" s="84"/>
      <c r="AI379" s="84"/>
      <c r="AJ379" s="84"/>
    </row>
    <row r="380" spans="18:36" ht="12.75">
      <c r="R380" s="21"/>
      <c r="X380" s="3"/>
      <c r="AF380" s="84"/>
      <c r="AG380" s="84"/>
      <c r="AH380" s="84"/>
      <c r="AI380" s="84"/>
      <c r="AJ380" s="84"/>
    </row>
    <row r="381" spans="18:36" ht="12.75">
      <c r="R381" s="21"/>
      <c r="X381" s="3"/>
      <c r="AF381" s="84"/>
      <c r="AG381" s="84"/>
      <c r="AH381" s="84"/>
      <c r="AI381" s="84"/>
      <c r="AJ381" s="84"/>
    </row>
    <row r="382" spans="18:36" ht="12.75">
      <c r="R382" s="21"/>
      <c r="X382" s="3"/>
      <c r="AF382" s="84"/>
      <c r="AG382" s="84"/>
      <c r="AH382" s="84"/>
      <c r="AI382" s="84"/>
      <c r="AJ382" s="84"/>
    </row>
    <row r="383" spans="18:36" ht="12.75">
      <c r="R383" s="21"/>
      <c r="X383" s="3"/>
      <c r="AF383" s="84"/>
      <c r="AG383" s="84"/>
      <c r="AH383" s="84"/>
      <c r="AI383" s="84"/>
      <c r="AJ383" s="84"/>
    </row>
    <row r="384" spans="18:36" ht="12.75">
      <c r="R384" s="21"/>
      <c r="X384" s="3"/>
      <c r="AF384" s="84"/>
      <c r="AG384" s="84"/>
      <c r="AH384" s="84"/>
      <c r="AI384" s="84"/>
      <c r="AJ384" s="84"/>
    </row>
    <row r="385" spans="18:36" ht="12.75">
      <c r="R385" s="21"/>
      <c r="X385" s="3"/>
      <c r="AF385" s="84"/>
      <c r="AG385" s="84"/>
      <c r="AH385" s="84"/>
      <c r="AI385" s="84"/>
      <c r="AJ385" s="84"/>
    </row>
    <row r="386" spans="18:36" ht="12.75">
      <c r="R386" s="21"/>
      <c r="X386" s="3"/>
      <c r="AF386" s="84"/>
      <c r="AG386" s="84"/>
      <c r="AH386" s="84"/>
      <c r="AI386" s="84"/>
      <c r="AJ386" s="84"/>
    </row>
    <row r="387" spans="18:36" ht="12.75">
      <c r="R387" s="21"/>
      <c r="X387" s="3"/>
      <c r="AF387" s="84"/>
      <c r="AG387" s="84"/>
      <c r="AH387" s="84"/>
      <c r="AI387" s="84"/>
      <c r="AJ387" s="84"/>
    </row>
    <row r="388" spans="18:36" ht="12.75">
      <c r="R388" s="21"/>
      <c r="X388" s="3"/>
      <c r="AF388" s="84"/>
      <c r="AG388" s="84"/>
      <c r="AH388" s="84"/>
      <c r="AI388" s="84"/>
      <c r="AJ388" s="84"/>
    </row>
    <row r="389" spans="18:36" ht="12.75">
      <c r="R389" s="21"/>
      <c r="X389" s="3"/>
      <c r="AF389" s="84"/>
      <c r="AG389" s="84"/>
      <c r="AH389" s="84"/>
      <c r="AI389" s="84"/>
      <c r="AJ389" s="84"/>
    </row>
    <row r="390" spans="18:36" ht="12.75">
      <c r="R390" s="21"/>
      <c r="X390" s="3"/>
      <c r="AF390" s="84"/>
      <c r="AG390" s="84"/>
      <c r="AH390" s="84"/>
      <c r="AI390" s="84"/>
      <c r="AJ390" s="84"/>
    </row>
    <row r="391" spans="18:36" ht="12.75">
      <c r="R391" s="21"/>
      <c r="X391" s="3"/>
      <c r="AF391" s="84"/>
      <c r="AG391" s="84"/>
      <c r="AH391" s="84"/>
      <c r="AI391" s="84"/>
      <c r="AJ391" s="84"/>
    </row>
    <row r="392" spans="18:36" ht="12.75">
      <c r="R392" s="21"/>
      <c r="X392" s="3"/>
      <c r="AF392" s="84"/>
      <c r="AG392" s="84"/>
      <c r="AH392" s="84"/>
      <c r="AI392" s="84"/>
      <c r="AJ392" s="84"/>
    </row>
    <row r="393" spans="18:36" ht="12.75">
      <c r="R393" s="21"/>
      <c r="X393" s="3"/>
      <c r="AF393" s="84"/>
      <c r="AG393" s="84"/>
      <c r="AH393" s="84"/>
      <c r="AI393" s="84"/>
      <c r="AJ393" s="84"/>
    </row>
    <row r="394" spans="18:36" ht="12.75">
      <c r="R394" s="21"/>
      <c r="X394" s="3"/>
      <c r="AF394" s="84"/>
      <c r="AG394" s="84"/>
      <c r="AH394" s="84"/>
      <c r="AI394" s="84"/>
      <c r="AJ394" s="84"/>
    </row>
    <row r="395" spans="18:36" ht="12.75">
      <c r="R395" s="21"/>
      <c r="X395" s="3"/>
      <c r="AF395" s="84"/>
      <c r="AG395" s="84"/>
      <c r="AH395" s="84"/>
      <c r="AI395" s="84"/>
      <c r="AJ395" s="84"/>
    </row>
    <row r="396" spans="18:36" ht="12.75">
      <c r="R396" s="21"/>
      <c r="X396" s="3"/>
      <c r="AF396" s="84"/>
      <c r="AG396" s="84"/>
      <c r="AH396" s="84"/>
      <c r="AI396" s="84"/>
      <c r="AJ396" s="84"/>
    </row>
    <row r="397" spans="18:36" ht="12.75">
      <c r="R397" s="21"/>
      <c r="X397" s="3"/>
      <c r="AF397" s="84"/>
      <c r="AG397" s="84"/>
      <c r="AH397" s="84"/>
      <c r="AI397" s="84"/>
      <c r="AJ397" s="84"/>
    </row>
    <row r="398" spans="18:36" ht="12.75">
      <c r="R398" s="21"/>
      <c r="X398" s="3"/>
      <c r="AF398" s="84"/>
      <c r="AG398" s="84"/>
      <c r="AH398" s="84"/>
      <c r="AI398" s="84"/>
      <c r="AJ398" s="84"/>
    </row>
    <row r="399" spans="18:36" ht="12.75">
      <c r="R399" s="21"/>
      <c r="X399" s="3"/>
      <c r="AF399" s="84"/>
      <c r="AG399" s="84"/>
      <c r="AH399" s="84"/>
      <c r="AI399" s="84"/>
      <c r="AJ399" s="84"/>
    </row>
    <row r="400" spans="18:36" ht="12.75">
      <c r="R400" s="21"/>
      <c r="X400" s="3"/>
      <c r="AF400" s="84"/>
      <c r="AG400" s="84"/>
      <c r="AH400" s="84"/>
      <c r="AI400" s="84"/>
      <c r="AJ400" s="84"/>
    </row>
    <row r="401" spans="18:36" ht="12.75">
      <c r="R401" s="21"/>
      <c r="X401" s="3"/>
      <c r="AF401" s="84"/>
      <c r="AG401" s="84"/>
      <c r="AH401" s="84"/>
      <c r="AI401" s="84"/>
      <c r="AJ401" s="84"/>
    </row>
    <row r="402" spans="18:36" ht="12.75">
      <c r="R402" s="21"/>
      <c r="X402" s="3"/>
      <c r="AF402" s="84"/>
      <c r="AG402" s="84"/>
      <c r="AH402" s="84"/>
      <c r="AI402" s="84"/>
      <c r="AJ402" s="84"/>
    </row>
    <row r="403" spans="18:36" ht="12.75">
      <c r="R403" s="21"/>
      <c r="X403" s="3"/>
      <c r="AF403" s="84"/>
      <c r="AG403" s="84"/>
      <c r="AH403" s="84"/>
      <c r="AI403" s="84"/>
      <c r="AJ403" s="84"/>
    </row>
    <row r="404" spans="18:36" ht="12.75">
      <c r="R404" s="21"/>
      <c r="X404" s="3"/>
      <c r="AF404" s="84"/>
      <c r="AG404" s="84"/>
      <c r="AH404" s="84"/>
      <c r="AI404" s="84"/>
      <c r="AJ404" s="84"/>
    </row>
    <row r="405" spans="18:36" ht="12.75">
      <c r="R405" s="21"/>
      <c r="X405" s="3"/>
      <c r="AF405" s="84"/>
      <c r="AG405" s="84"/>
      <c r="AH405" s="84"/>
      <c r="AI405" s="84"/>
      <c r="AJ405" s="84"/>
    </row>
    <row r="406" spans="18:36" ht="12.75">
      <c r="R406" s="21"/>
      <c r="X406" s="3"/>
      <c r="AF406" s="84"/>
      <c r="AG406" s="84"/>
      <c r="AH406" s="84"/>
      <c r="AI406" s="84"/>
      <c r="AJ406" s="84"/>
    </row>
    <row r="407" spans="18:36" ht="12.75">
      <c r="R407" s="21"/>
      <c r="X407" s="3"/>
      <c r="AF407" s="84"/>
      <c r="AG407" s="84"/>
      <c r="AH407" s="84"/>
      <c r="AI407" s="84"/>
      <c r="AJ407" s="84"/>
    </row>
    <row r="408" spans="18:36" ht="12.75">
      <c r="R408" s="21"/>
      <c r="X408" s="3"/>
      <c r="AF408" s="84"/>
      <c r="AG408" s="84"/>
      <c r="AH408" s="84"/>
      <c r="AI408" s="84"/>
      <c r="AJ408" s="84"/>
    </row>
    <row r="409" spans="18:36" ht="12.75">
      <c r="R409" s="21"/>
      <c r="X409" s="3"/>
      <c r="AF409" s="84"/>
      <c r="AG409" s="84"/>
      <c r="AH409" s="84"/>
      <c r="AI409" s="84"/>
      <c r="AJ409" s="84"/>
    </row>
    <row r="410" spans="18:36" ht="12.75">
      <c r="R410" s="21"/>
      <c r="X410" s="3"/>
      <c r="AF410" s="84"/>
      <c r="AG410" s="84"/>
      <c r="AH410" s="84"/>
      <c r="AI410" s="84"/>
      <c r="AJ410" s="84"/>
    </row>
    <row r="411" spans="18:36" ht="12.75">
      <c r="R411" s="21"/>
      <c r="X411" s="3"/>
      <c r="AF411" s="84"/>
      <c r="AG411" s="84"/>
      <c r="AH411" s="84"/>
      <c r="AI411" s="84"/>
      <c r="AJ411" s="84"/>
    </row>
    <row r="412" spans="18:36" ht="12.75">
      <c r="R412" s="21"/>
      <c r="X412" s="3"/>
      <c r="AF412" s="84"/>
      <c r="AG412" s="84"/>
      <c r="AH412" s="84"/>
      <c r="AI412" s="84"/>
      <c r="AJ412" s="84"/>
    </row>
    <row r="413" spans="18:36" ht="12.75">
      <c r="R413" s="21"/>
      <c r="X413" s="3"/>
      <c r="AF413" s="84"/>
      <c r="AG413" s="84"/>
      <c r="AH413" s="84"/>
      <c r="AI413" s="84"/>
      <c r="AJ413" s="84"/>
    </row>
    <row r="414" spans="18:36" ht="12.75">
      <c r="R414" s="21"/>
      <c r="X414" s="3"/>
      <c r="AF414" s="84"/>
      <c r="AG414" s="84"/>
      <c r="AH414" s="84"/>
      <c r="AI414" s="84"/>
      <c r="AJ414" s="84"/>
    </row>
    <row r="415" spans="18:36" ht="12.75">
      <c r="R415" s="21"/>
      <c r="X415" s="3"/>
      <c r="AF415" s="84"/>
      <c r="AG415" s="84"/>
      <c r="AH415" s="84"/>
      <c r="AI415" s="84"/>
      <c r="AJ415" s="84"/>
    </row>
    <row r="416" spans="18:36" ht="12.75">
      <c r="R416" s="21"/>
      <c r="X416" s="3"/>
      <c r="AF416" s="84"/>
      <c r="AG416" s="84"/>
      <c r="AH416" s="84"/>
      <c r="AI416" s="84"/>
      <c r="AJ416" s="84"/>
    </row>
    <row r="417" spans="18:36" ht="12.75">
      <c r="R417" s="21"/>
      <c r="X417" s="3"/>
      <c r="AF417" s="84"/>
      <c r="AG417" s="84"/>
      <c r="AH417" s="84"/>
      <c r="AI417" s="84"/>
      <c r="AJ417" s="84"/>
    </row>
    <row r="418" spans="18:36" ht="12.75">
      <c r="R418" s="21"/>
      <c r="X418" s="3"/>
      <c r="AF418" s="84"/>
      <c r="AG418" s="84"/>
      <c r="AH418" s="84"/>
      <c r="AI418" s="84"/>
      <c r="AJ418" s="84"/>
    </row>
    <row r="419" spans="18:36" ht="12.75">
      <c r="R419" s="21"/>
      <c r="X419" s="3"/>
      <c r="AF419" s="84"/>
      <c r="AG419" s="84"/>
      <c r="AH419" s="84"/>
      <c r="AI419" s="84"/>
      <c r="AJ419" s="84"/>
    </row>
    <row r="420" spans="18:36" ht="12.75">
      <c r="R420" s="21"/>
      <c r="X420" s="3"/>
      <c r="AF420" s="84"/>
      <c r="AG420" s="84"/>
      <c r="AH420" s="84"/>
      <c r="AI420" s="84"/>
      <c r="AJ420" s="84"/>
    </row>
    <row r="421" spans="18:36" ht="12.75">
      <c r="R421" s="21"/>
      <c r="X421" s="3"/>
      <c r="AF421" s="84"/>
      <c r="AG421" s="84"/>
      <c r="AH421" s="84"/>
      <c r="AI421" s="84"/>
      <c r="AJ421" s="84"/>
    </row>
    <row r="422" spans="18:36" ht="12.75">
      <c r="R422" s="21"/>
      <c r="X422" s="3"/>
      <c r="AF422" s="84"/>
      <c r="AG422" s="84"/>
      <c r="AH422" s="84"/>
      <c r="AI422" s="84"/>
      <c r="AJ422" s="84"/>
    </row>
    <row r="423" spans="18:36" ht="12.75">
      <c r="R423" s="21"/>
      <c r="X423" s="3"/>
      <c r="AF423" s="84"/>
      <c r="AG423" s="84"/>
      <c r="AH423" s="84"/>
      <c r="AI423" s="84"/>
      <c r="AJ423" s="84"/>
    </row>
    <row r="424" spans="18:36" ht="12.75">
      <c r="R424" s="21"/>
      <c r="X424" s="3"/>
      <c r="AF424" s="84"/>
      <c r="AG424" s="84"/>
      <c r="AH424" s="84"/>
      <c r="AI424" s="84"/>
      <c r="AJ424" s="84"/>
    </row>
    <row r="425" spans="18:36" ht="12.75">
      <c r="R425" s="21"/>
      <c r="X425" s="3"/>
      <c r="AF425" s="84"/>
      <c r="AG425" s="84"/>
      <c r="AH425" s="84"/>
      <c r="AI425" s="84"/>
      <c r="AJ425" s="84"/>
    </row>
    <row r="426" spans="18:36" ht="12.75">
      <c r="R426" s="21"/>
      <c r="X426" s="3"/>
      <c r="AF426" s="84"/>
      <c r="AG426" s="84"/>
      <c r="AH426" s="84"/>
      <c r="AI426" s="84"/>
      <c r="AJ426" s="84"/>
    </row>
    <row r="427" spans="18:36" ht="12.75">
      <c r="R427" s="21"/>
      <c r="X427" s="3"/>
      <c r="AF427" s="84"/>
      <c r="AG427" s="84"/>
      <c r="AH427" s="84"/>
      <c r="AI427" s="84"/>
      <c r="AJ427" s="84"/>
    </row>
    <row r="428" spans="18:36" ht="12.75">
      <c r="R428" s="21"/>
      <c r="X428" s="3"/>
      <c r="AF428" s="84"/>
      <c r="AG428" s="84"/>
      <c r="AH428" s="84"/>
      <c r="AI428" s="84"/>
      <c r="AJ428" s="84"/>
    </row>
    <row r="429" spans="18:36" ht="12.75">
      <c r="R429" s="21"/>
      <c r="X429" s="3"/>
      <c r="AF429" s="84"/>
      <c r="AG429" s="84"/>
      <c r="AH429" s="84"/>
      <c r="AI429" s="84"/>
      <c r="AJ429" s="84"/>
    </row>
    <row r="430" spans="18:36" ht="12.75">
      <c r="R430" s="21"/>
      <c r="X430" s="3"/>
      <c r="AF430" s="84"/>
      <c r="AG430" s="84"/>
      <c r="AH430" s="84"/>
      <c r="AI430" s="84"/>
      <c r="AJ430" s="84"/>
    </row>
    <row r="431" spans="18:36" ht="12.75">
      <c r="R431" s="21"/>
      <c r="X431" s="3"/>
      <c r="AF431" s="84"/>
      <c r="AG431" s="84"/>
      <c r="AH431" s="84"/>
      <c r="AI431" s="84"/>
      <c r="AJ431" s="84"/>
    </row>
    <row r="432" spans="18:36" ht="12.75">
      <c r="R432" s="21"/>
      <c r="X432" s="3"/>
      <c r="AF432" s="84"/>
      <c r="AG432" s="84"/>
      <c r="AH432" s="84"/>
      <c r="AI432" s="84"/>
      <c r="AJ432" s="84"/>
    </row>
    <row r="433" spans="18:36" ht="12.75">
      <c r="R433" s="21"/>
      <c r="X433" s="3"/>
      <c r="AF433" s="84"/>
      <c r="AG433" s="84"/>
      <c r="AH433" s="84"/>
      <c r="AI433" s="84"/>
      <c r="AJ433" s="84"/>
    </row>
    <row r="434" spans="18:36" ht="12.75">
      <c r="R434" s="21"/>
      <c r="X434" s="3"/>
      <c r="AF434" s="84"/>
      <c r="AG434" s="84"/>
      <c r="AH434" s="84"/>
      <c r="AI434" s="84"/>
      <c r="AJ434" s="84"/>
    </row>
    <row r="435" spans="18:36" ht="12.75">
      <c r="R435" s="21"/>
      <c r="X435" s="3"/>
      <c r="AF435" s="84"/>
      <c r="AG435" s="84"/>
      <c r="AH435" s="84"/>
      <c r="AI435" s="84"/>
      <c r="AJ435" s="84"/>
    </row>
    <row r="436" spans="18:36" ht="12.75">
      <c r="R436" s="21"/>
      <c r="X436" s="3"/>
      <c r="AF436" s="84"/>
      <c r="AG436" s="84"/>
      <c r="AH436" s="84"/>
      <c r="AI436" s="84"/>
      <c r="AJ436" s="84"/>
    </row>
    <row r="437" spans="18:36" ht="12.75">
      <c r="R437" s="21"/>
      <c r="X437" s="3"/>
      <c r="AF437" s="84"/>
      <c r="AG437" s="84"/>
      <c r="AH437" s="84"/>
      <c r="AI437" s="84"/>
      <c r="AJ437" s="84"/>
    </row>
    <row r="438" spans="18:36" ht="12.75">
      <c r="R438" s="21"/>
      <c r="X438" s="3"/>
      <c r="AF438" s="84"/>
      <c r="AG438" s="84"/>
      <c r="AH438" s="84"/>
      <c r="AI438" s="84"/>
      <c r="AJ438" s="84"/>
    </row>
    <row r="439" spans="18:36" ht="12.75">
      <c r="R439" s="21"/>
      <c r="X439" s="3"/>
      <c r="AF439" s="84"/>
      <c r="AG439" s="84"/>
      <c r="AH439" s="84"/>
      <c r="AI439" s="84"/>
      <c r="AJ439" s="84"/>
    </row>
    <row r="440" spans="18:36" ht="12.75">
      <c r="R440" s="21"/>
      <c r="X440" s="3"/>
      <c r="AF440" s="84"/>
      <c r="AG440" s="84"/>
      <c r="AH440" s="84"/>
      <c r="AI440" s="84"/>
      <c r="AJ440" s="84"/>
    </row>
    <row r="441" spans="18:36" ht="12.75">
      <c r="R441" s="21"/>
      <c r="X441" s="3"/>
      <c r="AF441" s="84"/>
      <c r="AG441" s="84"/>
      <c r="AH441" s="84"/>
      <c r="AI441" s="84"/>
      <c r="AJ441" s="84"/>
    </row>
    <row r="442" spans="18:36" ht="12.75">
      <c r="R442" s="21"/>
      <c r="X442" s="3"/>
      <c r="AF442" s="84"/>
      <c r="AG442" s="84"/>
      <c r="AH442" s="84"/>
      <c r="AI442" s="84"/>
      <c r="AJ442" s="84"/>
    </row>
    <row r="443" spans="18:36" ht="12.75">
      <c r="R443" s="21"/>
      <c r="X443" s="3"/>
      <c r="AF443" s="84"/>
      <c r="AG443" s="84"/>
      <c r="AH443" s="84"/>
      <c r="AI443" s="84"/>
      <c r="AJ443" s="84"/>
    </row>
    <row r="444" spans="18:36" ht="12.75">
      <c r="R444" s="21"/>
      <c r="X444" s="3"/>
      <c r="AF444" s="84"/>
      <c r="AG444" s="84"/>
      <c r="AH444" s="84"/>
      <c r="AI444" s="84"/>
      <c r="AJ444" s="84"/>
    </row>
    <row r="445" spans="18:36" ht="12.75">
      <c r="R445" s="21"/>
      <c r="X445" s="3"/>
      <c r="AF445" s="84"/>
      <c r="AG445" s="84"/>
      <c r="AH445" s="84"/>
      <c r="AI445" s="84"/>
      <c r="AJ445" s="84"/>
    </row>
    <row r="446" spans="18:36" ht="12.75">
      <c r="R446" s="21"/>
      <c r="X446" s="3"/>
      <c r="AF446" s="84"/>
      <c r="AG446" s="84"/>
      <c r="AH446" s="84"/>
      <c r="AI446" s="84"/>
      <c r="AJ446" s="84"/>
    </row>
    <row r="447" spans="18:36" ht="12.75">
      <c r="R447" s="21"/>
      <c r="X447" s="3"/>
      <c r="AF447" s="84"/>
      <c r="AG447" s="84"/>
      <c r="AH447" s="84"/>
      <c r="AI447" s="84"/>
      <c r="AJ447" s="84"/>
    </row>
    <row r="448" spans="18:36" ht="12.75">
      <c r="R448" s="21"/>
      <c r="X448" s="3"/>
      <c r="AF448" s="84"/>
      <c r="AG448" s="84"/>
      <c r="AH448" s="84"/>
      <c r="AI448" s="84"/>
      <c r="AJ448" s="84"/>
    </row>
    <row r="449" spans="18:36" ht="12.75">
      <c r="R449" s="21"/>
      <c r="X449" s="3"/>
      <c r="AF449" s="84"/>
      <c r="AG449" s="84"/>
      <c r="AH449" s="84"/>
      <c r="AI449" s="84"/>
      <c r="AJ449" s="84"/>
    </row>
    <row r="450" spans="18:36" ht="12.75">
      <c r="R450" s="21"/>
      <c r="X450" s="3"/>
      <c r="AF450" s="84"/>
      <c r="AG450" s="84"/>
      <c r="AH450" s="84"/>
      <c r="AI450" s="84"/>
      <c r="AJ450" s="84"/>
    </row>
    <row r="451" spans="18:36" ht="12.75">
      <c r="R451" s="21"/>
      <c r="X451" s="3"/>
      <c r="AF451" s="84"/>
      <c r="AG451" s="84"/>
      <c r="AH451" s="84"/>
      <c r="AI451" s="84"/>
      <c r="AJ451" s="84"/>
    </row>
    <row r="452" spans="18:36" ht="12.75">
      <c r="R452" s="21"/>
      <c r="X452" s="3"/>
      <c r="AF452" s="84"/>
      <c r="AG452" s="84"/>
      <c r="AH452" s="84"/>
      <c r="AI452" s="84"/>
      <c r="AJ452" s="84"/>
    </row>
    <row r="453" spans="18:36" ht="12.75">
      <c r="R453" s="21"/>
      <c r="X453" s="3"/>
      <c r="AF453" s="84"/>
      <c r="AG453" s="84"/>
      <c r="AH453" s="84"/>
      <c r="AI453" s="84"/>
      <c r="AJ453" s="84"/>
    </row>
    <row r="454" spans="18:36" ht="12.75">
      <c r="R454" s="21"/>
      <c r="X454" s="3"/>
      <c r="AF454" s="84"/>
      <c r="AG454" s="84"/>
      <c r="AH454" s="84"/>
      <c r="AI454" s="84"/>
      <c r="AJ454" s="84"/>
    </row>
    <row r="455" spans="18:36" ht="12.75">
      <c r="R455" s="21"/>
      <c r="X455" s="3"/>
      <c r="AF455" s="84"/>
      <c r="AG455" s="84"/>
      <c r="AH455" s="84"/>
      <c r="AI455" s="84"/>
      <c r="AJ455" s="84"/>
    </row>
    <row r="456" spans="18:36" ht="12.75">
      <c r="R456" s="21"/>
      <c r="X456" s="3"/>
      <c r="AF456" s="84"/>
      <c r="AG456" s="84"/>
      <c r="AH456" s="84"/>
      <c r="AI456" s="84"/>
      <c r="AJ456" s="84"/>
    </row>
    <row r="457" spans="18:36" ht="12.75">
      <c r="R457" s="21"/>
      <c r="X457" s="3"/>
      <c r="AF457" s="84"/>
      <c r="AG457" s="84"/>
      <c r="AH457" s="84"/>
      <c r="AI457" s="84"/>
      <c r="AJ457" s="84"/>
    </row>
    <row r="458" spans="18:36" ht="12.75">
      <c r="R458" s="21"/>
      <c r="X458" s="3"/>
      <c r="AF458" s="84"/>
      <c r="AG458" s="84"/>
      <c r="AH458" s="84"/>
      <c r="AI458" s="84"/>
      <c r="AJ458" s="84"/>
    </row>
    <row r="459" spans="18:36" ht="12.75">
      <c r="R459" s="21"/>
      <c r="X459" s="3"/>
      <c r="AF459" s="84"/>
      <c r="AG459" s="84"/>
      <c r="AH459" s="84"/>
      <c r="AI459" s="84"/>
      <c r="AJ459" s="84"/>
    </row>
    <row r="460" spans="18:36" ht="12.75">
      <c r="R460" s="21"/>
      <c r="X460" s="3"/>
      <c r="AF460" s="84"/>
      <c r="AG460" s="84"/>
      <c r="AH460" s="84"/>
      <c r="AI460" s="84"/>
      <c r="AJ460" s="84"/>
    </row>
    <row r="461" spans="18:36" ht="12.75">
      <c r="R461" s="21"/>
      <c r="X461" s="3"/>
      <c r="AF461" s="84"/>
      <c r="AG461" s="84"/>
      <c r="AH461" s="84"/>
      <c r="AI461" s="84"/>
      <c r="AJ461" s="84"/>
    </row>
    <row r="462" spans="18:36" ht="12.75">
      <c r="R462" s="21"/>
      <c r="X462" s="3"/>
      <c r="AF462" s="84"/>
      <c r="AG462" s="84"/>
      <c r="AH462" s="84"/>
      <c r="AI462" s="84"/>
      <c r="AJ462" s="84"/>
    </row>
    <row r="463" spans="18:36" ht="12.75">
      <c r="R463" s="21"/>
      <c r="X463" s="3"/>
      <c r="AF463" s="84"/>
      <c r="AG463" s="84"/>
      <c r="AH463" s="84"/>
      <c r="AI463" s="84"/>
      <c r="AJ463" s="84"/>
    </row>
    <row r="464" spans="18:36" ht="12.75">
      <c r="R464" s="21"/>
      <c r="X464" s="3"/>
      <c r="AF464" s="84"/>
      <c r="AG464" s="84"/>
      <c r="AH464" s="84"/>
      <c r="AI464" s="84"/>
      <c r="AJ464" s="84"/>
    </row>
    <row r="465" spans="18:36" ht="12.75">
      <c r="R465" s="21"/>
      <c r="X465" s="3"/>
      <c r="AF465" s="84"/>
      <c r="AG465" s="84"/>
      <c r="AH465" s="84"/>
      <c r="AI465" s="84"/>
      <c r="AJ465" s="84"/>
    </row>
    <row r="466" spans="18:36" ht="12.75">
      <c r="R466" s="21"/>
      <c r="X466" s="3"/>
      <c r="AF466" s="84"/>
      <c r="AG466" s="84"/>
      <c r="AH466" s="84"/>
      <c r="AI466" s="84"/>
      <c r="AJ466" s="84"/>
    </row>
    <row r="467" spans="18:36" ht="12.75">
      <c r="R467" s="21"/>
      <c r="X467" s="3"/>
      <c r="AF467" s="84"/>
      <c r="AG467" s="84"/>
      <c r="AH467" s="84"/>
      <c r="AI467" s="84"/>
      <c r="AJ467" s="84"/>
    </row>
    <row r="468" spans="18:36" ht="12.75">
      <c r="R468" s="21"/>
      <c r="X468" s="3"/>
      <c r="AF468" s="84"/>
      <c r="AG468" s="84"/>
      <c r="AH468" s="84"/>
      <c r="AI468" s="84"/>
      <c r="AJ468" s="84"/>
    </row>
    <row r="469" spans="18:36" ht="12.75">
      <c r="R469" s="21"/>
      <c r="X469" s="3"/>
      <c r="AF469" s="84"/>
      <c r="AG469" s="84"/>
      <c r="AH469" s="84"/>
      <c r="AI469" s="84"/>
      <c r="AJ469" s="84"/>
    </row>
    <row r="470" spans="18:36" ht="12.75">
      <c r="R470" s="21"/>
      <c r="X470" s="3"/>
      <c r="AF470" s="84"/>
      <c r="AG470" s="84"/>
      <c r="AH470" s="84"/>
      <c r="AI470" s="84"/>
      <c r="AJ470" s="84"/>
    </row>
    <row r="471" spans="18:36" ht="12.75">
      <c r="R471" s="21"/>
      <c r="X471" s="3"/>
      <c r="AF471" s="84"/>
      <c r="AG471" s="84"/>
      <c r="AH471" s="84"/>
      <c r="AI471" s="84"/>
      <c r="AJ471" s="84"/>
    </row>
    <row r="472" spans="18:36" ht="12.75">
      <c r="R472" s="21"/>
      <c r="X472" s="3"/>
      <c r="AF472" s="84"/>
      <c r="AG472" s="84"/>
      <c r="AH472" s="84"/>
      <c r="AI472" s="84"/>
      <c r="AJ472" s="84"/>
    </row>
    <row r="473" spans="18:36" ht="12.75">
      <c r="R473" s="21"/>
      <c r="X473" s="3"/>
      <c r="AF473" s="84"/>
      <c r="AG473" s="84"/>
      <c r="AH473" s="84"/>
      <c r="AI473" s="84"/>
      <c r="AJ473" s="84"/>
    </row>
    <row r="474" spans="18:36" ht="12.75">
      <c r="R474" s="21"/>
      <c r="X474" s="3"/>
      <c r="AF474" s="84"/>
      <c r="AG474" s="84"/>
      <c r="AH474" s="84"/>
      <c r="AI474" s="84"/>
      <c r="AJ474" s="84"/>
    </row>
    <row r="475" spans="18:36" ht="12.75">
      <c r="R475" s="21"/>
      <c r="X475" s="3"/>
      <c r="AF475" s="84"/>
      <c r="AG475" s="84"/>
      <c r="AH475" s="84"/>
      <c r="AI475" s="84"/>
      <c r="AJ475" s="84"/>
    </row>
    <row r="476" spans="18:36" ht="12.75">
      <c r="R476" s="21"/>
      <c r="X476" s="3"/>
      <c r="AF476" s="84"/>
      <c r="AG476" s="84"/>
      <c r="AH476" s="84"/>
      <c r="AI476" s="84"/>
      <c r="AJ476" s="84"/>
    </row>
    <row r="477" spans="18:36" ht="12.75">
      <c r="R477" s="21"/>
      <c r="X477" s="3"/>
      <c r="AF477" s="84"/>
      <c r="AG477" s="84"/>
      <c r="AH477" s="84"/>
      <c r="AI477" s="84"/>
      <c r="AJ477" s="84"/>
    </row>
    <row r="478" spans="18:36" ht="12.75">
      <c r="R478" s="21"/>
      <c r="X478" s="3"/>
      <c r="AF478" s="84"/>
      <c r="AG478" s="84"/>
      <c r="AH478" s="84"/>
      <c r="AI478" s="84"/>
      <c r="AJ478" s="84"/>
    </row>
    <row r="479" spans="18:36" ht="12.75">
      <c r="R479" s="21"/>
      <c r="X479" s="3"/>
      <c r="AF479" s="84"/>
      <c r="AG479" s="84"/>
      <c r="AH479" s="84"/>
      <c r="AI479" s="84"/>
      <c r="AJ479" s="84"/>
    </row>
    <row r="480" spans="18:36" ht="12.75">
      <c r="R480" s="21"/>
      <c r="X480" s="3"/>
      <c r="AF480" s="84"/>
      <c r="AG480" s="84"/>
      <c r="AH480" s="84"/>
      <c r="AI480" s="84"/>
      <c r="AJ480" s="84"/>
    </row>
    <row r="481" spans="18:36" ht="12.75">
      <c r="R481" s="21"/>
      <c r="X481" s="3"/>
      <c r="AF481" s="84"/>
      <c r="AG481" s="84"/>
      <c r="AH481" s="84"/>
      <c r="AI481" s="84"/>
      <c r="AJ481" s="84"/>
    </row>
    <row r="482" spans="18:36" ht="12.75">
      <c r="R482" s="21"/>
      <c r="X482" s="3"/>
      <c r="AF482" s="84"/>
      <c r="AG482" s="84"/>
      <c r="AH482" s="84"/>
      <c r="AI482" s="84"/>
      <c r="AJ482" s="84"/>
    </row>
    <row r="483" spans="18:36" ht="12.75">
      <c r="R483" s="21"/>
      <c r="X483" s="3"/>
      <c r="AF483" s="84"/>
      <c r="AG483" s="84"/>
      <c r="AH483" s="84"/>
      <c r="AI483" s="84"/>
      <c r="AJ483" s="84"/>
    </row>
    <row r="484" spans="18:36" ht="12.75">
      <c r="R484" s="21"/>
      <c r="X484" s="3"/>
      <c r="AF484" s="84"/>
      <c r="AG484" s="84"/>
      <c r="AH484" s="84"/>
      <c r="AI484" s="84"/>
      <c r="AJ484" s="84"/>
    </row>
    <row r="485" spans="18:36" ht="12.75">
      <c r="R485" s="21"/>
      <c r="X485" s="3"/>
      <c r="AF485" s="84"/>
      <c r="AG485" s="84"/>
      <c r="AH485" s="84"/>
      <c r="AI485" s="84"/>
      <c r="AJ485" s="84"/>
    </row>
    <row r="486" spans="18:36" ht="12.75">
      <c r="R486" s="21"/>
      <c r="X486" s="3"/>
      <c r="AF486" s="84"/>
      <c r="AG486" s="84"/>
      <c r="AH486" s="84"/>
      <c r="AI486" s="84"/>
      <c r="AJ486" s="84"/>
    </row>
    <row r="487" spans="18:36" ht="12.75">
      <c r="R487" s="21"/>
      <c r="X487" s="3"/>
      <c r="AF487" s="84"/>
      <c r="AG487" s="84"/>
      <c r="AH487" s="84"/>
      <c r="AI487" s="84"/>
      <c r="AJ487" s="84"/>
    </row>
    <row r="488" spans="18:36" ht="12.75">
      <c r="R488" s="21"/>
      <c r="X488" s="3"/>
      <c r="AF488" s="84"/>
      <c r="AG488" s="84"/>
      <c r="AH488" s="84"/>
      <c r="AI488" s="84"/>
      <c r="AJ488" s="84"/>
    </row>
    <row r="489" spans="18:36" ht="12.75">
      <c r="R489" s="21"/>
      <c r="X489" s="3"/>
      <c r="AF489" s="84"/>
      <c r="AG489" s="84"/>
      <c r="AH489" s="84"/>
      <c r="AI489" s="84"/>
      <c r="AJ489" s="84"/>
    </row>
    <row r="490" spans="18:36" ht="12.75">
      <c r="R490" s="21"/>
      <c r="X490" s="3"/>
      <c r="AF490" s="84"/>
      <c r="AG490" s="84"/>
      <c r="AH490" s="84"/>
      <c r="AI490" s="84"/>
      <c r="AJ490" s="84"/>
    </row>
    <row r="491" spans="18:36" ht="12.75">
      <c r="R491" s="21"/>
      <c r="X491" s="3"/>
      <c r="AF491" s="84"/>
      <c r="AG491" s="84"/>
      <c r="AH491" s="84"/>
      <c r="AI491" s="84"/>
      <c r="AJ491" s="84"/>
    </row>
    <row r="492" spans="18:36" ht="12.75">
      <c r="R492" s="21"/>
      <c r="X492" s="3"/>
      <c r="AF492" s="84"/>
      <c r="AG492" s="84"/>
      <c r="AH492" s="84"/>
      <c r="AI492" s="84"/>
      <c r="AJ492" s="84"/>
    </row>
    <row r="493" spans="18:36" ht="12.75">
      <c r="R493" s="21"/>
      <c r="X493" s="3"/>
      <c r="AF493" s="84"/>
      <c r="AG493" s="84"/>
      <c r="AH493" s="84"/>
      <c r="AI493" s="84"/>
      <c r="AJ493" s="84"/>
    </row>
    <row r="494" spans="18:36" ht="12.75">
      <c r="R494" s="21"/>
      <c r="X494" s="3"/>
      <c r="AF494" s="84"/>
      <c r="AG494" s="84"/>
      <c r="AH494" s="84"/>
      <c r="AI494" s="84"/>
      <c r="AJ494" s="84"/>
    </row>
    <row r="495" spans="18:36" ht="12.75">
      <c r="R495" s="21"/>
      <c r="X495" s="3"/>
      <c r="AF495" s="84"/>
      <c r="AG495" s="84"/>
      <c r="AH495" s="84"/>
      <c r="AI495" s="84"/>
      <c r="AJ495" s="84"/>
    </row>
    <row r="496" spans="18:36" ht="12.75">
      <c r="R496" s="21"/>
      <c r="X496" s="3"/>
      <c r="AF496" s="84"/>
      <c r="AG496" s="84"/>
      <c r="AH496" s="84"/>
      <c r="AI496" s="84"/>
      <c r="AJ496" s="84"/>
    </row>
    <row r="497" spans="18:36" ht="12.75">
      <c r="R497" s="21"/>
      <c r="X497" s="3"/>
      <c r="AF497" s="84"/>
      <c r="AG497" s="84"/>
      <c r="AH497" s="84"/>
      <c r="AI497" s="84"/>
      <c r="AJ497" s="84"/>
    </row>
    <row r="498" spans="18:36" ht="12.75">
      <c r="R498" s="21"/>
      <c r="X498" s="3"/>
      <c r="AF498" s="84"/>
      <c r="AG498" s="84"/>
      <c r="AH498" s="84"/>
      <c r="AI498" s="84"/>
      <c r="AJ498" s="84"/>
    </row>
    <row r="499" spans="18:36" ht="12.75">
      <c r="R499" s="21"/>
      <c r="X499" s="3"/>
      <c r="AF499" s="84"/>
      <c r="AG499" s="84"/>
      <c r="AH499" s="84"/>
      <c r="AI499" s="84"/>
      <c r="AJ499" s="84"/>
    </row>
    <row r="500" spans="18:36" ht="12.75">
      <c r="R500" s="21"/>
      <c r="X500" s="3"/>
      <c r="AF500" s="84"/>
      <c r="AG500" s="84"/>
      <c r="AH500" s="84"/>
      <c r="AI500" s="84"/>
      <c r="AJ500" s="84"/>
    </row>
    <row r="501" spans="18:36" ht="12.75">
      <c r="R501" s="21"/>
      <c r="X501" s="3"/>
      <c r="AF501" s="84"/>
      <c r="AG501" s="84"/>
      <c r="AH501" s="84"/>
      <c r="AI501" s="84"/>
      <c r="AJ501" s="84"/>
    </row>
    <row r="502" spans="18:36" ht="12.75">
      <c r="R502" s="21"/>
      <c r="X502" s="3"/>
      <c r="AF502" s="84"/>
      <c r="AG502" s="84"/>
      <c r="AH502" s="84"/>
      <c r="AI502" s="84"/>
      <c r="AJ502" s="84"/>
    </row>
    <row r="503" spans="18:36" ht="12.75">
      <c r="R503" s="21"/>
      <c r="X503" s="3"/>
      <c r="AF503" s="84"/>
      <c r="AG503" s="84"/>
      <c r="AH503" s="84"/>
      <c r="AI503" s="84"/>
      <c r="AJ503" s="84"/>
    </row>
    <row r="504" spans="18:36" ht="12.75">
      <c r="R504" s="21"/>
      <c r="X504" s="3"/>
      <c r="AF504" s="84"/>
      <c r="AG504" s="84"/>
      <c r="AH504" s="84"/>
      <c r="AI504" s="84"/>
      <c r="AJ504" s="84"/>
    </row>
    <row r="505" spans="18:36" ht="12.75">
      <c r="R505" s="21"/>
      <c r="X505" s="3"/>
      <c r="AF505" s="84"/>
      <c r="AG505" s="84"/>
      <c r="AH505" s="84"/>
      <c r="AI505" s="84"/>
      <c r="AJ505" s="84"/>
    </row>
    <row r="506" spans="18:36" ht="12.75">
      <c r="R506" s="21"/>
      <c r="X506" s="3"/>
      <c r="AF506" s="84"/>
      <c r="AG506" s="84"/>
      <c r="AH506" s="84"/>
      <c r="AI506" s="84"/>
      <c r="AJ506" s="84"/>
    </row>
    <row r="507" spans="18:36" ht="12.75">
      <c r="R507" s="21"/>
      <c r="X507" s="3"/>
      <c r="AF507" s="84"/>
      <c r="AG507" s="84"/>
      <c r="AH507" s="84"/>
      <c r="AI507" s="84"/>
      <c r="AJ507" s="84"/>
    </row>
    <row r="508" spans="18:36" ht="12.75">
      <c r="R508" s="21"/>
      <c r="X508" s="3"/>
      <c r="AF508" s="84"/>
      <c r="AG508" s="84"/>
      <c r="AH508" s="84"/>
      <c r="AI508" s="84"/>
      <c r="AJ508" s="84"/>
    </row>
    <row r="509" spans="18:36" ht="12.75">
      <c r="R509" s="21"/>
      <c r="X509" s="3"/>
      <c r="AF509" s="84"/>
      <c r="AG509" s="84"/>
      <c r="AH509" s="84"/>
      <c r="AI509" s="84"/>
      <c r="AJ509" s="84"/>
    </row>
    <row r="510" spans="18:36" ht="12.75">
      <c r="R510" s="21"/>
      <c r="X510" s="3"/>
      <c r="AF510" s="84"/>
      <c r="AG510" s="84"/>
      <c r="AH510" s="84"/>
      <c r="AI510" s="84"/>
      <c r="AJ510" s="84"/>
    </row>
    <row r="511" spans="18:36" ht="12.75">
      <c r="R511" s="21"/>
      <c r="X511" s="3"/>
      <c r="AF511" s="84"/>
      <c r="AG511" s="84"/>
      <c r="AH511" s="84"/>
      <c r="AI511" s="84"/>
      <c r="AJ511" s="84"/>
    </row>
    <row r="512" spans="18:36" ht="12.75">
      <c r="R512" s="21"/>
      <c r="X512" s="3"/>
      <c r="AF512" s="84"/>
      <c r="AG512" s="84"/>
      <c r="AH512" s="84"/>
      <c r="AI512" s="84"/>
      <c r="AJ512" s="84"/>
    </row>
    <row r="513" spans="18:36" ht="12.75">
      <c r="R513" s="21"/>
      <c r="X513" s="3"/>
      <c r="AF513" s="84"/>
      <c r="AG513" s="84"/>
      <c r="AH513" s="84"/>
      <c r="AI513" s="84"/>
      <c r="AJ513" s="84"/>
    </row>
    <row r="514" spans="18:36" ht="12.75">
      <c r="R514" s="21"/>
      <c r="X514" s="3"/>
      <c r="AF514" s="84"/>
      <c r="AG514" s="84"/>
      <c r="AH514" s="84"/>
      <c r="AI514" s="84"/>
      <c r="AJ514" s="84"/>
    </row>
    <row r="515" spans="18:36" ht="12.75">
      <c r="R515" s="21"/>
      <c r="X515" s="3"/>
      <c r="AF515" s="84"/>
      <c r="AG515" s="84"/>
      <c r="AH515" s="84"/>
      <c r="AI515" s="84"/>
      <c r="AJ515" s="84"/>
    </row>
    <row r="516" spans="18:36" ht="12.75">
      <c r="R516" s="21"/>
      <c r="X516" s="3"/>
      <c r="AF516" s="84"/>
      <c r="AG516" s="84"/>
      <c r="AH516" s="84"/>
      <c r="AI516" s="84"/>
      <c r="AJ516" s="84"/>
    </row>
    <row r="517" spans="18:36" ht="12.75">
      <c r="R517" s="21"/>
      <c r="X517" s="3"/>
      <c r="AF517" s="84"/>
      <c r="AG517" s="84"/>
      <c r="AH517" s="84"/>
      <c r="AI517" s="84"/>
      <c r="AJ517" s="84"/>
    </row>
    <row r="518" spans="18:36" ht="12.75">
      <c r="R518" s="21"/>
      <c r="X518" s="3"/>
      <c r="AF518" s="84"/>
      <c r="AG518" s="84"/>
      <c r="AH518" s="84"/>
      <c r="AI518" s="84"/>
      <c r="AJ518" s="84"/>
    </row>
    <row r="519" spans="18:36" ht="12.75">
      <c r="R519" s="21"/>
      <c r="X519" s="3"/>
      <c r="AF519" s="84"/>
      <c r="AG519" s="84"/>
      <c r="AH519" s="84"/>
      <c r="AI519" s="84"/>
      <c r="AJ519" s="84"/>
    </row>
    <row r="520" spans="18:36" ht="12.75">
      <c r="R520" s="21"/>
      <c r="X520" s="3"/>
      <c r="AF520" s="84"/>
      <c r="AG520" s="84"/>
      <c r="AH520" s="84"/>
      <c r="AI520" s="84"/>
      <c r="AJ520" s="84"/>
    </row>
    <row r="521" spans="18:36" ht="12.75">
      <c r="R521" s="21"/>
      <c r="X521" s="3"/>
      <c r="AF521" s="84"/>
      <c r="AG521" s="84"/>
      <c r="AH521" s="84"/>
      <c r="AI521" s="84"/>
      <c r="AJ521" s="84"/>
    </row>
    <row r="522" spans="18:36" ht="12.75">
      <c r="R522" s="21"/>
      <c r="X522" s="3"/>
      <c r="AF522" s="84"/>
      <c r="AG522" s="84"/>
      <c r="AH522" s="84"/>
      <c r="AI522" s="84"/>
      <c r="AJ522" s="84"/>
    </row>
    <row r="523" spans="18:36" ht="12.75">
      <c r="R523" s="21"/>
      <c r="X523" s="3"/>
      <c r="AF523" s="84"/>
      <c r="AG523" s="84"/>
      <c r="AH523" s="84"/>
      <c r="AI523" s="84"/>
      <c r="AJ523" s="84"/>
    </row>
    <row r="524" spans="18:36" ht="12.75">
      <c r="R524" s="21"/>
      <c r="X524" s="3"/>
      <c r="AF524" s="84"/>
      <c r="AG524" s="84"/>
      <c r="AH524" s="84"/>
      <c r="AI524" s="84"/>
      <c r="AJ524" s="84"/>
    </row>
    <row r="525" spans="18:36" ht="12.75">
      <c r="R525" s="21"/>
      <c r="X525" s="3"/>
      <c r="AF525" s="84"/>
      <c r="AG525" s="84"/>
      <c r="AH525" s="84"/>
      <c r="AI525" s="84"/>
      <c r="AJ525" s="84"/>
    </row>
    <row r="526" spans="18:36" ht="12.75">
      <c r="R526" s="21"/>
      <c r="X526" s="3"/>
      <c r="AF526" s="84"/>
      <c r="AG526" s="84"/>
      <c r="AH526" s="84"/>
      <c r="AI526" s="84"/>
      <c r="AJ526" s="84"/>
    </row>
    <row r="527" spans="18:36" ht="12.75">
      <c r="R527" s="21"/>
      <c r="X527" s="3"/>
      <c r="AF527" s="84"/>
      <c r="AG527" s="84"/>
      <c r="AH527" s="84"/>
      <c r="AI527" s="84"/>
      <c r="AJ527" s="84"/>
    </row>
    <row r="528" spans="18:36" ht="12.75">
      <c r="R528" s="21"/>
      <c r="X528" s="3"/>
      <c r="AF528" s="84"/>
      <c r="AG528" s="84"/>
      <c r="AH528" s="84"/>
      <c r="AI528" s="84"/>
      <c r="AJ528" s="84"/>
    </row>
    <row r="529" spans="18:36" ht="12.75">
      <c r="R529" s="21"/>
      <c r="X529" s="3"/>
      <c r="AF529" s="84"/>
      <c r="AG529" s="84"/>
      <c r="AH529" s="84"/>
      <c r="AI529" s="84"/>
      <c r="AJ529" s="84"/>
    </row>
    <row r="530" spans="18:36" ht="12.75">
      <c r="R530" s="21"/>
      <c r="X530" s="3"/>
      <c r="AF530" s="84"/>
      <c r="AG530" s="84"/>
      <c r="AH530" s="84"/>
      <c r="AI530" s="84"/>
      <c r="AJ530" s="84"/>
    </row>
    <row r="531" spans="18:36" ht="12.75">
      <c r="R531" s="21"/>
      <c r="X531" s="3"/>
      <c r="AF531" s="84"/>
      <c r="AG531" s="84"/>
      <c r="AH531" s="84"/>
      <c r="AI531" s="84"/>
      <c r="AJ531" s="84"/>
    </row>
    <row r="532" spans="18:36" ht="12.75">
      <c r="R532" s="21"/>
      <c r="X532" s="3"/>
      <c r="AF532" s="84"/>
      <c r="AG532" s="84"/>
      <c r="AH532" s="84"/>
      <c r="AI532" s="84"/>
      <c r="AJ532" s="84"/>
    </row>
    <row r="533" spans="18:36" ht="12.75">
      <c r="R533" s="21"/>
      <c r="X533" s="3"/>
      <c r="AF533" s="84"/>
      <c r="AG533" s="84"/>
      <c r="AH533" s="84"/>
      <c r="AI533" s="84"/>
      <c r="AJ533" s="84"/>
    </row>
    <row r="534" spans="18:36" ht="12.75">
      <c r="R534" s="21"/>
      <c r="X534" s="3"/>
      <c r="AF534" s="84"/>
      <c r="AG534" s="84"/>
      <c r="AH534" s="84"/>
      <c r="AI534" s="84"/>
      <c r="AJ534" s="84"/>
    </row>
    <row r="535" spans="18:36" ht="12.75">
      <c r="R535" s="21"/>
      <c r="X535" s="3"/>
      <c r="AF535" s="84"/>
      <c r="AG535" s="84"/>
      <c r="AH535" s="84"/>
      <c r="AI535" s="84"/>
      <c r="AJ535" s="84"/>
    </row>
    <row r="536" spans="18:36" ht="12.75">
      <c r="R536" s="21"/>
      <c r="X536" s="3"/>
      <c r="AF536" s="84"/>
      <c r="AG536" s="84"/>
      <c r="AH536" s="84"/>
      <c r="AI536" s="84"/>
      <c r="AJ536" s="84"/>
    </row>
    <row r="537" spans="18:36" ht="12.75">
      <c r="R537" s="21"/>
      <c r="X537" s="3"/>
      <c r="AF537" s="84"/>
      <c r="AG537" s="84"/>
      <c r="AH537" s="84"/>
      <c r="AI537" s="84"/>
      <c r="AJ537" s="84"/>
    </row>
    <row r="538" spans="18:36" ht="12.75">
      <c r="R538" s="21"/>
      <c r="X538" s="3"/>
      <c r="AF538" s="84"/>
      <c r="AG538" s="84"/>
      <c r="AH538" s="84"/>
      <c r="AI538" s="84"/>
      <c r="AJ538" s="84"/>
    </row>
    <row r="539" spans="18:36" ht="12.75">
      <c r="R539" s="21"/>
      <c r="X539" s="3"/>
      <c r="AF539" s="84"/>
      <c r="AG539" s="84"/>
      <c r="AH539" s="84"/>
      <c r="AI539" s="84"/>
      <c r="AJ539" s="84"/>
    </row>
    <row r="540" spans="18:36" ht="12.75">
      <c r="R540" s="21"/>
      <c r="X540" s="3"/>
      <c r="AF540" s="84"/>
      <c r="AG540" s="84"/>
      <c r="AH540" s="84"/>
      <c r="AI540" s="84"/>
      <c r="AJ540" s="84"/>
    </row>
    <row r="541" spans="18:36" ht="12.75">
      <c r="R541" s="21"/>
      <c r="X541" s="3"/>
      <c r="AF541" s="84"/>
      <c r="AG541" s="84"/>
      <c r="AH541" s="84"/>
      <c r="AI541" s="84"/>
      <c r="AJ541" s="84"/>
    </row>
    <row r="542" spans="18:36" ht="12.75">
      <c r="R542" s="21"/>
      <c r="X542" s="3"/>
      <c r="AF542" s="84"/>
      <c r="AG542" s="84"/>
      <c r="AH542" s="84"/>
      <c r="AI542" s="84"/>
      <c r="AJ542" s="84"/>
    </row>
    <row r="543" spans="18:36" ht="12.75">
      <c r="R543" s="21"/>
      <c r="X543" s="3"/>
      <c r="AF543" s="84"/>
      <c r="AG543" s="84"/>
      <c r="AH543" s="84"/>
      <c r="AI543" s="84"/>
      <c r="AJ543" s="84"/>
    </row>
    <row r="544" spans="18:36" ht="12.75">
      <c r="R544" s="21"/>
      <c r="X544" s="3"/>
      <c r="AF544" s="84"/>
      <c r="AG544" s="84"/>
      <c r="AH544" s="84"/>
      <c r="AI544" s="84"/>
      <c r="AJ544" s="84"/>
    </row>
    <row r="545" spans="18:36" ht="12.75">
      <c r="R545" s="21"/>
      <c r="X545" s="3"/>
      <c r="AF545" s="84"/>
      <c r="AG545" s="84"/>
      <c r="AH545" s="84"/>
      <c r="AI545" s="84"/>
      <c r="AJ545" s="84"/>
    </row>
    <row r="546" spans="18:36" ht="12.75">
      <c r="R546" s="21"/>
      <c r="X546" s="3"/>
      <c r="AF546" s="84"/>
      <c r="AG546" s="84"/>
      <c r="AH546" s="84"/>
      <c r="AI546" s="84"/>
      <c r="AJ546" s="84"/>
    </row>
    <row r="547" spans="18:36" ht="12.75">
      <c r="R547" s="21"/>
      <c r="X547" s="3"/>
      <c r="AF547" s="84"/>
      <c r="AG547" s="84"/>
      <c r="AH547" s="84"/>
      <c r="AI547" s="84"/>
      <c r="AJ547" s="84"/>
    </row>
    <row r="548" spans="18:36" ht="12.75">
      <c r="R548" s="21"/>
      <c r="X548" s="3"/>
      <c r="AF548" s="84"/>
      <c r="AG548" s="84"/>
      <c r="AH548" s="84"/>
      <c r="AI548" s="84"/>
      <c r="AJ548" s="84"/>
    </row>
    <row r="549" spans="18:36" ht="12.75">
      <c r="R549" s="21"/>
      <c r="X549" s="3"/>
      <c r="AF549" s="84"/>
      <c r="AG549" s="84"/>
      <c r="AH549" s="84"/>
      <c r="AI549" s="84"/>
      <c r="AJ549" s="84"/>
    </row>
    <row r="550" spans="18:36" ht="12.75">
      <c r="R550" s="21"/>
      <c r="X550" s="3"/>
      <c r="AF550" s="84"/>
      <c r="AG550" s="84"/>
      <c r="AH550" s="84"/>
      <c r="AI550" s="84"/>
      <c r="AJ550" s="84"/>
    </row>
    <row r="551" spans="18:36" ht="12.75">
      <c r="R551" s="21"/>
      <c r="X551" s="3"/>
      <c r="AF551" s="84"/>
      <c r="AG551" s="84"/>
      <c r="AH551" s="84"/>
      <c r="AI551" s="84"/>
      <c r="AJ551" s="84"/>
    </row>
    <row r="552" spans="18:36" ht="12.75">
      <c r="R552" s="21"/>
      <c r="X552" s="3"/>
      <c r="AF552" s="84"/>
      <c r="AG552" s="84"/>
      <c r="AH552" s="84"/>
      <c r="AI552" s="84"/>
      <c r="AJ552" s="84"/>
    </row>
    <row r="553" spans="18:36" ht="12.75">
      <c r="R553" s="21"/>
      <c r="X553" s="3"/>
      <c r="AF553" s="84"/>
      <c r="AG553" s="84"/>
      <c r="AH553" s="84"/>
      <c r="AI553" s="84"/>
      <c r="AJ553" s="84"/>
    </row>
    <row r="554" spans="18:36" ht="12.75">
      <c r="R554" s="21"/>
      <c r="X554" s="3"/>
      <c r="AF554" s="84"/>
      <c r="AG554" s="84"/>
      <c r="AH554" s="84"/>
      <c r="AI554" s="84"/>
      <c r="AJ554" s="84"/>
    </row>
    <row r="555" spans="18:36" ht="12.75">
      <c r="R555" s="21"/>
      <c r="X555" s="3"/>
      <c r="AF555" s="84"/>
      <c r="AG555" s="84"/>
      <c r="AH555" s="84"/>
      <c r="AI555" s="84"/>
      <c r="AJ555" s="84"/>
    </row>
    <row r="556" spans="18:36" ht="12.75">
      <c r="R556" s="21"/>
      <c r="X556" s="3"/>
      <c r="AF556" s="84"/>
      <c r="AG556" s="84"/>
      <c r="AH556" s="84"/>
      <c r="AI556" s="84"/>
      <c r="AJ556" s="84"/>
    </row>
    <row r="557" spans="18:36" ht="12.75">
      <c r="R557" s="21"/>
      <c r="X557" s="3"/>
      <c r="AF557" s="84"/>
      <c r="AG557" s="84"/>
      <c r="AH557" s="84"/>
      <c r="AI557" s="84"/>
      <c r="AJ557" s="84"/>
    </row>
    <row r="558" spans="18:36" ht="12.75">
      <c r="R558" s="21"/>
      <c r="X558" s="3"/>
      <c r="AF558" s="84"/>
      <c r="AG558" s="84"/>
      <c r="AH558" s="84"/>
      <c r="AI558" s="84"/>
      <c r="AJ558" s="84"/>
    </row>
    <row r="559" spans="18:36" ht="12.75">
      <c r="R559" s="21"/>
      <c r="X559" s="3"/>
      <c r="AF559" s="84"/>
      <c r="AG559" s="84"/>
      <c r="AH559" s="84"/>
      <c r="AI559" s="84"/>
      <c r="AJ559" s="84"/>
    </row>
    <row r="560" spans="18:36" ht="12.75">
      <c r="R560" s="21"/>
      <c r="X560" s="3"/>
      <c r="AF560" s="84"/>
      <c r="AG560" s="84"/>
      <c r="AH560" s="84"/>
      <c r="AI560" s="84"/>
      <c r="AJ560" s="84"/>
    </row>
    <row r="561" spans="18:36" ht="12.75">
      <c r="R561" s="21"/>
      <c r="X561" s="3"/>
      <c r="AF561" s="84"/>
      <c r="AG561" s="84"/>
      <c r="AH561" s="84"/>
      <c r="AI561" s="84"/>
      <c r="AJ561" s="84"/>
    </row>
    <row r="562" spans="18:36" ht="12.75">
      <c r="R562" s="21"/>
      <c r="X562" s="3"/>
      <c r="AF562" s="84"/>
      <c r="AG562" s="84"/>
      <c r="AH562" s="84"/>
      <c r="AI562" s="84"/>
      <c r="AJ562" s="84"/>
    </row>
    <row r="563" spans="18:36" ht="12.75">
      <c r="R563" s="21"/>
      <c r="X563" s="3"/>
      <c r="AF563" s="84"/>
      <c r="AG563" s="84"/>
      <c r="AH563" s="84"/>
      <c r="AI563" s="84"/>
      <c r="AJ563" s="84"/>
    </row>
    <row r="564" spans="18:36" ht="12.75">
      <c r="R564" s="21"/>
      <c r="X564" s="3"/>
      <c r="AF564" s="84"/>
      <c r="AG564" s="84"/>
      <c r="AH564" s="84"/>
      <c r="AI564" s="84"/>
      <c r="AJ564" s="84"/>
    </row>
    <row r="565" spans="18:36" ht="12.75">
      <c r="R565" s="21"/>
      <c r="X565" s="3"/>
      <c r="AF565" s="84"/>
      <c r="AG565" s="84"/>
      <c r="AH565" s="84"/>
      <c r="AI565" s="84"/>
      <c r="AJ565" s="84"/>
    </row>
    <row r="566" spans="18:36" ht="12.75">
      <c r="R566" s="21"/>
      <c r="X566" s="3"/>
      <c r="AF566" s="84"/>
      <c r="AG566" s="84"/>
      <c r="AH566" s="84"/>
      <c r="AI566" s="84"/>
      <c r="AJ566" s="84"/>
    </row>
    <row r="567" spans="18:36" ht="12.75">
      <c r="R567" s="21"/>
      <c r="X567" s="3"/>
      <c r="AF567" s="84"/>
      <c r="AG567" s="84"/>
      <c r="AH567" s="84"/>
      <c r="AI567" s="84"/>
      <c r="AJ567" s="84"/>
    </row>
    <row r="568" spans="18:36" ht="12.75">
      <c r="R568" s="21"/>
      <c r="X568" s="3"/>
      <c r="AF568" s="84"/>
      <c r="AG568" s="84"/>
      <c r="AH568" s="84"/>
      <c r="AI568" s="84"/>
      <c r="AJ568" s="84"/>
    </row>
    <row r="569" spans="18:36" ht="12.75">
      <c r="R569" s="21"/>
      <c r="X569" s="3"/>
      <c r="AF569" s="84"/>
      <c r="AG569" s="84"/>
      <c r="AH569" s="84"/>
      <c r="AI569" s="84"/>
      <c r="AJ569" s="84"/>
    </row>
    <row r="570" spans="18:36" ht="12.75">
      <c r="R570" s="21"/>
      <c r="X570" s="3"/>
      <c r="AF570" s="84"/>
      <c r="AG570" s="84"/>
      <c r="AH570" s="84"/>
      <c r="AI570" s="84"/>
      <c r="AJ570" s="84"/>
    </row>
    <row r="571" spans="18:36" ht="12.75">
      <c r="R571" s="21"/>
      <c r="X571" s="3"/>
      <c r="AF571" s="84"/>
      <c r="AG571" s="84"/>
      <c r="AH571" s="84"/>
      <c r="AI571" s="84"/>
      <c r="AJ571" s="84"/>
    </row>
    <row r="572" spans="18:36" ht="12.75">
      <c r="R572" s="21"/>
      <c r="X572" s="3"/>
      <c r="AF572" s="84"/>
      <c r="AG572" s="84"/>
      <c r="AH572" s="84"/>
      <c r="AI572" s="84"/>
      <c r="AJ572" s="84"/>
    </row>
    <row r="573" spans="18:36" ht="12.75">
      <c r="R573" s="21"/>
      <c r="X573" s="3"/>
      <c r="AF573" s="84"/>
      <c r="AG573" s="84"/>
      <c r="AH573" s="84"/>
      <c r="AI573" s="84"/>
      <c r="AJ573" s="84"/>
    </row>
    <row r="574" spans="18:36" ht="12.75">
      <c r="R574" s="21"/>
      <c r="X574" s="3"/>
      <c r="AF574" s="84"/>
      <c r="AG574" s="84"/>
      <c r="AH574" s="84"/>
      <c r="AI574" s="84"/>
      <c r="AJ574" s="84"/>
    </row>
    <row r="575" spans="18:36" ht="12.75">
      <c r="R575" s="21"/>
      <c r="X575" s="3"/>
      <c r="AF575" s="84"/>
      <c r="AG575" s="84"/>
      <c r="AH575" s="84"/>
      <c r="AI575" s="84"/>
      <c r="AJ575" s="84"/>
    </row>
    <row r="576" spans="18:36" ht="12.75">
      <c r="R576" s="21"/>
      <c r="X576" s="3"/>
      <c r="AF576" s="84"/>
      <c r="AG576" s="84"/>
      <c r="AH576" s="84"/>
      <c r="AI576" s="84"/>
      <c r="AJ576" s="84"/>
    </row>
    <row r="577" spans="18:36" ht="12.75">
      <c r="R577" s="21"/>
      <c r="X577" s="3"/>
      <c r="AF577" s="84"/>
      <c r="AG577" s="84"/>
      <c r="AH577" s="84"/>
      <c r="AI577" s="84"/>
      <c r="AJ577" s="84"/>
    </row>
    <row r="578" spans="18:36" ht="12.75">
      <c r="R578" s="21"/>
      <c r="X578" s="3"/>
      <c r="AF578" s="84"/>
      <c r="AG578" s="84"/>
      <c r="AH578" s="84"/>
      <c r="AI578" s="84"/>
      <c r="AJ578" s="84"/>
    </row>
    <row r="579" spans="18:36" ht="12.75">
      <c r="R579" s="21"/>
      <c r="X579" s="3"/>
      <c r="AF579" s="84"/>
      <c r="AG579" s="84"/>
      <c r="AH579" s="84"/>
      <c r="AI579" s="84"/>
      <c r="AJ579" s="84"/>
    </row>
    <row r="580" spans="18:36" ht="12.75">
      <c r="R580" s="21"/>
      <c r="X580" s="3"/>
      <c r="AF580" s="84"/>
      <c r="AG580" s="84"/>
      <c r="AH580" s="84"/>
      <c r="AI580" s="84"/>
      <c r="AJ580" s="84"/>
    </row>
    <row r="581" spans="18:36" ht="12.75">
      <c r="R581" s="21"/>
      <c r="X581" s="3"/>
      <c r="AF581" s="84"/>
      <c r="AG581" s="84"/>
      <c r="AH581" s="84"/>
      <c r="AI581" s="84"/>
      <c r="AJ581" s="84"/>
    </row>
    <row r="582" spans="18:36" ht="12.75">
      <c r="R582" s="21"/>
      <c r="X582" s="3"/>
      <c r="AF582" s="84"/>
      <c r="AG582" s="84"/>
      <c r="AH582" s="84"/>
      <c r="AI582" s="84"/>
      <c r="AJ582" s="84"/>
    </row>
    <row r="583" spans="18:36" ht="12.75">
      <c r="R583" s="21"/>
      <c r="X583" s="3"/>
      <c r="AF583" s="84"/>
      <c r="AG583" s="84"/>
      <c r="AH583" s="84"/>
      <c r="AI583" s="84"/>
      <c r="AJ583" s="84"/>
    </row>
    <row r="584" spans="18:36" ht="12.75">
      <c r="R584" s="21"/>
      <c r="X584" s="3"/>
      <c r="AF584" s="84"/>
      <c r="AG584" s="84"/>
      <c r="AH584" s="84"/>
      <c r="AI584" s="84"/>
      <c r="AJ584" s="84"/>
    </row>
    <row r="585" spans="18:36" ht="12.75">
      <c r="R585" s="21"/>
      <c r="X585" s="3"/>
      <c r="AF585" s="84"/>
      <c r="AG585" s="84"/>
      <c r="AH585" s="84"/>
      <c r="AI585" s="84"/>
      <c r="AJ585" s="84"/>
    </row>
    <row r="586" spans="18:36" ht="12.75">
      <c r="R586" s="21"/>
      <c r="X586" s="3"/>
      <c r="AF586" s="84"/>
      <c r="AG586" s="84"/>
      <c r="AH586" s="84"/>
      <c r="AI586" s="84"/>
      <c r="AJ586" s="84"/>
    </row>
    <row r="587" spans="18:36" ht="12.75">
      <c r="R587" s="21"/>
      <c r="X587" s="3"/>
      <c r="AF587" s="84"/>
      <c r="AG587" s="84"/>
      <c r="AH587" s="84"/>
      <c r="AI587" s="84"/>
      <c r="AJ587" s="84"/>
    </row>
    <row r="588" spans="18:36" ht="12.75">
      <c r="R588" s="21"/>
      <c r="X588" s="3"/>
      <c r="AF588" s="84"/>
      <c r="AG588" s="84"/>
      <c r="AH588" s="84"/>
      <c r="AI588" s="84"/>
      <c r="AJ588" s="84"/>
    </row>
    <row r="589" spans="18:36" ht="12.75">
      <c r="R589" s="21"/>
      <c r="X589" s="3"/>
      <c r="AF589" s="84"/>
      <c r="AG589" s="84"/>
      <c r="AH589" s="84"/>
      <c r="AI589" s="84"/>
      <c r="AJ589" s="84"/>
    </row>
    <row r="590" spans="18:36" ht="12.75">
      <c r="R590" s="21"/>
      <c r="X590" s="3"/>
      <c r="AF590" s="84"/>
      <c r="AG590" s="84"/>
      <c r="AH590" s="84"/>
      <c r="AI590" s="84"/>
      <c r="AJ590" s="84"/>
    </row>
    <row r="591" spans="18:36" ht="12.75">
      <c r="R591" s="21"/>
      <c r="X591" s="3"/>
      <c r="AF591" s="84"/>
      <c r="AG591" s="84"/>
      <c r="AH591" s="84"/>
      <c r="AI591" s="84"/>
      <c r="AJ591" s="84"/>
    </row>
    <row r="592" spans="18:36" ht="12.75">
      <c r="R592" s="21"/>
      <c r="X592" s="3"/>
      <c r="AF592" s="84"/>
      <c r="AG592" s="84"/>
      <c r="AH592" s="84"/>
      <c r="AI592" s="84"/>
      <c r="AJ592" s="84"/>
    </row>
    <row r="593" spans="18:36" ht="12.75">
      <c r="R593" s="21"/>
      <c r="X593" s="3"/>
      <c r="AF593" s="84"/>
      <c r="AG593" s="84"/>
      <c r="AH593" s="84"/>
      <c r="AI593" s="84"/>
      <c r="AJ593" s="84"/>
    </row>
    <row r="594" spans="18:36" ht="12.75">
      <c r="R594" s="21"/>
      <c r="X594" s="3"/>
      <c r="AF594" s="84"/>
      <c r="AG594" s="84"/>
      <c r="AH594" s="84"/>
      <c r="AI594" s="84"/>
      <c r="AJ594" s="84"/>
    </row>
    <row r="595" spans="18:36" ht="12.75">
      <c r="R595" s="21"/>
      <c r="X595" s="3"/>
      <c r="AF595" s="84"/>
      <c r="AG595" s="84"/>
      <c r="AH595" s="84"/>
      <c r="AI595" s="84"/>
      <c r="AJ595" s="84"/>
    </row>
    <row r="596" spans="18:36" ht="12.75">
      <c r="R596" s="21"/>
      <c r="X596" s="3"/>
      <c r="AF596" s="84"/>
      <c r="AG596" s="84"/>
      <c r="AH596" s="84"/>
      <c r="AI596" s="84"/>
      <c r="AJ596" s="84"/>
    </row>
    <row r="597" spans="18:36" ht="12.75">
      <c r="R597" s="21"/>
      <c r="X597" s="3"/>
      <c r="AF597" s="84"/>
      <c r="AG597" s="84"/>
      <c r="AH597" s="84"/>
      <c r="AI597" s="84"/>
      <c r="AJ597" s="84"/>
    </row>
    <row r="598" spans="18:36" ht="12.75">
      <c r="R598" s="21"/>
      <c r="X598" s="3"/>
      <c r="AF598" s="84"/>
      <c r="AG598" s="84"/>
      <c r="AH598" s="84"/>
      <c r="AI598" s="84"/>
      <c r="AJ598" s="84"/>
    </row>
    <row r="599" spans="18:36" ht="12.75">
      <c r="R599" s="21"/>
      <c r="X599" s="3"/>
      <c r="AF599" s="84"/>
      <c r="AG599" s="84"/>
      <c r="AH599" s="84"/>
      <c r="AI599" s="84"/>
      <c r="AJ599" s="84"/>
    </row>
    <row r="600" spans="18:36" ht="12.75">
      <c r="R600" s="21"/>
      <c r="X600" s="3"/>
      <c r="AF600" s="84"/>
      <c r="AG600" s="84"/>
      <c r="AH600" s="84"/>
      <c r="AI600" s="84"/>
      <c r="AJ600" s="84"/>
    </row>
    <row r="601" spans="18:36" ht="12.75">
      <c r="R601" s="21"/>
      <c r="X601" s="3"/>
      <c r="AF601" s="84"/>
      <c r="AG601" s="84"/>
      <c r="AH601" s="84"/>
      <c r="AI601" s="84"/>
      <c r="AJ601" s="84"/>
    </row>
    <row r="602" spans="18:36" ht="12.75">
      <c r="R602" s="21"/>
      <c r="X602" s="3"/>
      <c r="AF602" s="84"/>
      <c r="AG602" s="84"/>
      <c r="AH602" s="84"/>
      <c r="AI602" s="84"/>
      <c r="AJ602" s="84"/>
    </row>
    <row r="603" spans="18:36" ht="12.75">
      <c r="R603" s="21"/>
      <c r="X603" s="3"/>
      <c r="AF603" s="84"/>
      <c r="AG603" s="84"/>
      <c r="AH603" s="84"/>
      <c r="AI603" s="84"/>
      <c r="AJ603" s="84"/>
    </row>
    <row r="604" spans="18:36" ht="12.75">
      <c r="R604" s="21"/>
      <c r="X604" s="3"/>
      <c r="AF604" s="84"/>
      <c r="AG604" s="84"/>
      <c r="AH604" s="84"/>
      <c r="AI604" s="84"/>
      <c r="AJ604" s="84"/>
    </row>
    <row r="605" spans="18:36" ht="12.75">
      <c r="R605" s="21"/>
      <c r="X605" s="3"/>
      <c r="AF605" s="84"/>
      <c r="AG605" s="84"/>
      <c r="AH605" s="84"/>
      <c r="AI605" s="84"/>
      <c r="AJ605" s="84"/>
    </row>
    <row r="606" spans="18:36" ht="12.75">
      <c r="R606" s="21"/>
      <c r="X606" s="3"/>
      <c r="AF606" s="84"/>
      <c r="AG606" s="84"/>
      <c r="AH606" s="84"/>
      <c r="AI606" s="84"/>
      <c r="AJ606" s="84"/>
    </row>
    <row r="607" spans="18:36" ht="12.75">
      <c r="R607" s="21"/>
      <c r="X607" s="3"/>
      <c r="AF607" s="84"/>
      <c r="AG607" s="84"/>
      <c r="AH607" s="84"/>
      <c r="AI607" s="84"/>
      <c r="AJ607" s="84"/>
    </row>
    <row r="608" spans="18:36" ht="12.75">
      <c r="R608" s="21"/>
      <c r="X608" s="3"/>
      <c r="AF608" s="84"/>
      <c r="AG608" s="84"/>
      <c r="AH608" s="84"/>
      <c r="AI608" s="84"/>
      <c r="AJ608" s="84"/>
    </row>
    <row r="609" spans="18:36" ht="12.75">
      <c r="R609" s="21"/>
      <c r="X609" s="3"/>
      <c r="AF609" s="84"/>
      <c r="AG609" s="84"/>
      <c r="AH609" s="84"/>
      <c r="AI609" s="84"/>
      <c r="AJ609" s="84"/>
    </row>
    <row r="610" spans="18:36" ht="12.75">
      <c r="R610" s="21"/>
      <c r="X610" s="3"/>
      <c r="AF610" s="84"/>
      <c r="AG610" s="84"/>
      <c r="AH610" s="84"/>
      <c r="AI610" s="84"/>
      <c r="AJ610" s="84"/>
    </row>
    <row r="611" spans="18:36" ht="12.75">
      <c r="R611" s="21"/>
      <c r="X611" s="3"/>
      <c r="AF611" s="84"/>
      <c r="AG611" s="84"/>
      <c r="AH611" s="84"/>
      <c r="AI611" s="84"/>
      <c r="AJ611" s="84"/>
    </row>
    <row r="612" spans="18:36" ht="12.75">
      <c r="R612" s="21"/>
      <c r="X612" s="3"/>
      <c r="AF612" s="84"/>
      <c r="AG612" s="84"/>
      <c r="AH612" s="84"/>
      <c r="AI612" s="84"/>
      <c r="AJ612" s="84"/>
    </row>
    <row r="613" spans="18:36" ht="12.75">
      <c r="R613" s="21"/>
      <c r="X613" s="3"/>
      <c r="AF613" s="84"/>
      <c r="AG613" s="84"/>
      <c r="AH613" s="84"/>
      <c r="AI613" s="84"/>
      <c r="AJ613" s="84"/>
    </row>
    <row r="614" spans="18:36" ht="12.75">
      <c r="R614" s="21"/>
      <c r="X614" s="3"/>
      <c r="AF614" s="84"/>
      <c r="AG614" s="84"/>
      <c r="AH614" s="84"/>
      <c r="AI614" s="84"/>
      <c r="AJ614" s="84"/>
    </row>
    <row r="615" spans="18:36" ht="12.75">
      <c r="R615" s="21"/>
      <c r="X615" s="3"/>
      <c r="AF615" s="84"/>
      <c r="AG615" s="84"/>
      <c r="AH615" s="84"/>
      <c r="AI615" s="84"/>
      <c r="AJ615" s="84"/>
    </row>
    <row r="616" spans="18:36" ht="12.75">
      <c r="R616" s="21"/>
      <c r="X616" s="3"/>
      <c r="AF616" s="84"/>
      <c r="AG616" s="84"/>
      <c r="AH616" s="84"/>
      <c r="AI616" s="84"/>
      <c r="AJ616" s="84"/>
    </row>
    <row r="617" spans="18:36" ht="12.75">
      <c r="R617" s="21"/>
      <c r="X617" s="3"/>
      <c r="AF617" s="84"/>
      <c r="AG617" s="84"/>
      <c r="AH617" s="84"/>
      <c r="AI617" s="84"/>
      <c r="AJ617" s="84"/>
    </row>
    <row r="618" spans="18:36" ht="12.75">
      <c r="R618" s="21"/>
      <c r="X618" s="3"/>
      <c r="AF618" s="84"/>
      <c r="AG618" s="84"/>
      <c r="AH618" s="84"/>
      <c r="AI618" s="84"/>
      <c r="AJ618" s="84"/>
    </row>
    <row r="619" spans="18:36" ht="12.75">
      <c r="R619" s="21"/>
      <c r="X619" s="3"/>
      <c r="AF619" s="84"/>
      <c r="AG619" s="84"/>
      <c r="AH619" s="84"/>
      <c r="AI619" s="84"/>
      <c r="AJ619" s="84"/>
    </row>
    <row r="620" spans="18:36" ht="12.75">
      <c r="R620" s="21"/>
      <c r="X620" s="3"/>
      <c r="AF620" s="84"/>
      <c r="AG620" s="84"/>
      <c r="AH620" s="84"/>
      <c r="AI620" s="84"/>
      <c r="AJ620" s="84"/>
    </row>
    <row r="621" spans="18:36" ht="12.75">
      <c r="R621" s="21"/>
      <c r="X621" s="3"/>
      <c r="AF621" s="84"/>
      <c r="AG621" s="84"/>
      <c r="AH621" s="84"/>
      <c r="AI621" s="84"/>
      <c r="AJ621" s="84"/>
    </row>
    <row r="622" spans="18:36" ht="12.75">
      <c r="R622" s="21"/>
      <c r="X622" s="3"/>
      <c r="AF622" s="84"/>
      <c r="AG622" s="84"/>
      <c r="AH622" s="84"/>
      <c r="AI622" s="84"/>
      <c r="AJ622" s="84"/>
    </row>
    <row r="623" spans="18:36" ht="12.75">
      <c r="R623" s="21"/>
      <c r="X623" s="3"/>
      <c r="AF623" s="84"/>
      <c r="AG623" s="84"/>
      <c r="AH623" s="84"/>
      <c r="AI623" s="84"/>
      <c r="AJ623" s="84"/>
    </row>
    <row r="624" spans="18:36" ht="12.75">
      <c r="R624" s="21"/>
      <c r="X624" s="3"/>
      <c r="AF624" s="84"/>
      <c r="AG624" s="84"/>
      <c r="AH624" s="84"/>
      <c r="AI624" s="84"/>
      <c r="AJ624" s="84"/>
    </row>
    <row r="625" spans="18:36" ht="12.75">
      <c r="R625" s="21"/>
      <c r="X625" s="3"/>
      <c r="AF625" s="84"/>
      <c r="AG625" s="84"/>
      <c r="AH625" s="84"/>
      <c r="AI625" s="84"/>
      <c r="AJ625" s="84"/>
    </row>
    <row r="626" spans="18:36" ht="12.75">
      <c r="R626" s="21"/>
      <c r="X626" s="3"/>
      <c r="AF626" s="84"/>
      <c r="AG626" s="84"/>
      <c r="AH626" s="84"/>
      <c r="AI626" s="84"/>
      <c r="AJ626" s="84"/>
    </row>
    <row r="627" spans="18:36" ht="12.75">
      <c r="R627" s="21"/>
      <c r="X627" s="3"/>
      <c r="AF627" s="84"/>
      <c r="AG627" s="84"/>
      <c r="AH627" s="84"/>
      <c r="AI627" s="84"/>
      <c r="AJ627" s="84"/>
    </row>
    <row r="628" spans="18:36" ht="12.75">
      <c r="R628" s="21"/>
      <c r="X628" s="3"/>
      <c r="AF628" s="84"/>
      <c r="AG628" s="84"/>
      <c r="AH628" s="84"/>
      <c r="AI628" s="84"/>
      <c r="AJ628" s="84"/>
    </row>
    <row r="629" spans="18:36" ht="12.75">
      <c r="R629" s="21"/>
      <c r="X629" s="3"/>
      <c r="AF629" s="84"/>
      <c r="AG629" s="84"/>
      <c r="AH629" s="84"/>
      <c r="AI629" s="84"/>
      <c r="AJ629" s="84"/>
    </row>
    <row r="630" spans="18:36" ht="12.75">
      <c r="R630" s="21"/>
      <c r="X630" s="3"/>
      <c r="AF630" s="84"/>
      <c r="AG630" s="84"/>
      <c r="AH630" s="84"/>
      <c r="AI630" s="84"/>
      <c r="AJ630" s="84"/>
    </row>
    <row r="631" spans="18:36" ht="12.75">
      <c r="R631" s="21"/>
      <c r="X631" s="3"/>
      <c r="AF631" s="84"/>
      <c r="AG631" s="84"/>
      <c r="AH631" s="84"/>
      <c r="AI631" s="84"/>
      <c r="AJ631" s="84"/>
    </row>
    <row r="632" spans="18:36" ht="12.75">
      <c r="R632" s="21"/>
      <c r="X632" s="3"/>
      <c r="AF632" s="84"/>
      <c r="AG632" s="84"/>
      <c r="AH632" s="84"/>
      <c r="AI632" s="84"/>
      <c r="AJ632" s="84"/>
    </row>
    <row r="633" spans="18:36" ht="12.75">
      <c r="R633" s="21"/>
      <c r="X633" s="3"/>
      <c r="AF633" s="84"/>
      <c r="AG633" s="84"/>
      <c r="AH633" s="84"/>
      <c r="AI633" s="84"/>
      <c r="AJ633" s="84"/>
    </row>
    <row r="634" spans="18:36" ht="12.75">
      <c r="R634" s="21"/>
      <c r="X634" s="3"/>
      <c r="AF634" s="84"/>
      <c r="AG634" s="84"/>
      <c r="AH634" s="84"/>
      <c r="AI634" s="84"/>
      <c r="AJ634" s="84"/>
    </row>
    <row r="635" spans="18:36" ht="12.75">
      <c r="R635" s="21"/>
      <c r="X635" s="3"/>
      <c r="AF635" s="84"/>
      <c r="AG635" s="84"/>
      <c r="AH635" s="84"/>
      <c r="AI635" s="84"/>
      <c r="AJ635" s="84"/>
    </row>
    <row r="636" spans="18:36" ht="12.75">
      <c r="R636" s="21"/>
      <c r="X636" s="3"/>
      <c r="AF636" s="84"/>
      <c r="AG636" s="84"/>
      <c r="AH636" s="84"/>
      <c r="AI636" s="84"/>
      <c r="AJ636" s="84"/>
    </row>
    <row r="637" spans="18:36" ht="12.75">
      <c r="R637" s="21"/>
      <c r="X637" s="3"/>
      <c r="AF637" s="84"/>
      <c r="AG637" s="84"/>
      <c r="AH637" s="84"/>
      <c r="AI637" s="84"/>
      <c r="AJ637" s="84"/>
    </row>
    <row r="638" spans="18:36" ht="12.75">
      <c r="R638" s="21"/>
      <c r="X638" s="3"/>
      <c r="AF638" s="84"/>
      <c r="AG638" s="84"/>
      <c r="AH638" s="84"/>
      <c r="AI638" s="84"/>
      <c r="AJ638" s="84"/>
    </row>
    <row r="639" spans="18:36" ht="12.75">
      <c r="R639" s="21"/>
      <c r="X639" s="3"/>
      <c r="AF639" s="84"/>
      <c r="AG639" s="84"/>
      <c r="AH639" s="84"/>
      <c r="AI639" s="84"/>
      <c r="AJ639" s="84"/>
    </row>
    <row r="640" spans="18:36" ht="12.75">
      <c r="R640" s="21"/>
      <c r="X640" s="3"/>
      <c r="AF640" s="84"/>
      <c r="AG640" s="84"/>
      <c r="AH640" s="84"/>
      <c r="AI640" s="84"/>
      <c r="AJ640" s="84"/>
    </row>
    <row r="641" spans="18:36" ht="12.75">
      <c r="R641" s="21"/>
      <c r="X641" s="3"/>
      <c r="AF641" s="84"/>
      <c r="AG641" s="84"/>
      <c r="AH641" s="84"/>
      <c r="AI641" s="84"/>
      <c r="AJ641" s="84"/>
    </row>
    <row r="642" spans="18:36" ht="12.75">
      <c r="R642" s="21"/>
      <c r="X642" s="3"/>
      <c r="AF642" s="84"/>
      <c r="AG642" s="84"/>
      <c r="AH642" s="84"/>
      <c r="AI642" s="84"/>
      <c r="AJ642" s="84"/>
    </row>
    <row r="643" spans="18:36" ht="12.75">
      <c r="R643" s="21"/>
      <c r="X643" s="3"/>
      <c r="AF643" s="84"/>
      <c r="AG643" s="84"/>
      <c r="AH643" s="84"/>
      <c r="AI643" s="84"/>
      <c r="AJ643" s="84"/>
    </row>
    <row r="644" spans="18:36" ht="12.75">
      <c r="R644" s="21"/>
      <c r="X644" s="3"/>
      <c r="AF644" s="84"/>
      <c r="AG644" s="84"/>
      <c r="AH644" s="84"/>
      <c r="AI644" s="84"/>
      <c r="AJ644" s="84"/>
    </row>
    <row r="645" spans="18:36" ht="12.75">
      <c r="R645" s="21"/>
      <c r="X645" s="3"/>
      <c r="AF645" s="84"/>
      <c r="AG645" s="84"/>
      <c r="AH645" s="84"/>
      <c r="AI645" s="84"/>
      <c r="AJ645" s="84"/>
    </row>
    <row r="646" spans="18:36" ht="12.75">
      <c r="R646" s="21"/>
      <c r="X646" s="3"/>
      <c r="AF646" s="84"/>
      <c r="AG646" s="84"/>
      <c r="AH646" s="84"/>
      <c r="AI646" s="84"/>
      <c r="AJ646" s="84"/>
    </row>
    <row r="647" spans="18:36" ht="12.75">
      <c r="R647" s="21"/>
      <c r="X647" s="3"/>
      <c r="AF647" s="84"/>
      <c r="AG647" s="84"/>
      <c r="AH647" s="84"/>
      <c r="AI647" s="84"/>
      <c r="AJ647" s="84"/>
    </row>
    <row r="648" spans="18:36" ht="12.75">
      <c r="R648" s="21"/>
      <c r="X648" s="3"/>
      <c r="AF648" s="84"/>
      <c r="AG648" s="84"/>
      <c r="AH648" s="84"/>
      <c r="AI648" s="84"/>
      <c r="AJ648" s="84"/>
    </row>
    <row r="649" spans="18:36" ht="12.75">
      <c r="R649" s="21"/>
      <c r="X649" s="3"/>
      <c r="AF649" s="84"/>
      <c r="AG649" s="84"/>
      <c r="AH649" s="84"/>
      <c r="AI649" s="84"/>
      <c r="AJ649" s="84"/>
    </row>
    <row r="650" spans="18:36" ht="12.75">
      <c r="R650" s="21"/>
      <c r="X650" s="3"/>
      <c r="AF650" s="84"/>
      <c r="AG650" s="84"/>
      <c r="AH650" s="84"/>
      <c r="AI650" s="84"/>
      <c r="AJ650" s="84"/>
    </row>
    <row r="651" spans="18:36" ht="12.75">
      <c r="R651" s="21"/>
      <c r="X651" s="3"/>
      <c r="AF651" s="84"/>
      <c r="AG651" s="84"/>
      <c r="AH651" s="84"/>
      <c r="AI651" s="84"/>
      <c r="AJ651" s="84"/>
    </row>
    <row r="652" spans="18:36" ht="12.75">
      <c r="R652" s="21"/>
      <c r="X652" s="3"/>
      <c r="AF652" s="84"/>
      <c r="AG652" s="84"/>
      <c r="AH652" s="84"/>
      <c r="AI652" s="84"/>
      <c r="AJ652" s="84"/>
    </row>
    <row r="653" spans="18:36" ht="12.75">
      <c r="R653" s="21"/>
      <c r="X653" s="3"/>
      <c r="AF653" s="84"/>
      <c r="AG653" s="84"/>
      <c r="AH653" s="84"/>
      <c r="AI653" s="84"/>
      <c r="AJ653" s="84"/>
    </row>
    <row r="654" spans="18:36" ht="12.75">
      <c r="R654" s="21"/>
      <c r="X654" s="3"/>
      <c r="AF654" s="84"/>
      <c r="AG654" s="84"/>
      <c r="AH654" s="84"/>
      <c r="AI654" s="84"/>
      <c r="AJ654" s="84"/>
    </row>
    <row r="655" spans="18:36" ht="12.75">
      <c r="R655" s="21"/>
      <c r="X655" s="3"/>
      <c r="AF655" s="84"/>
      <c r="AG655" s="84"/>
      <c r="AH655" s="84"/>
      <c r="AI655" s="84"/>
      <c r="AJ655" s="84"/>
    </row>
    <row r="656" spans="18:36" ht="12.75">
      <c r="R656" s="21"/>
      <c r="X656" s="3"/>
      <c r="AF656" s="84"/>
      <c r="AG656" s="84"/>
      <c r="AH656" s="84"/>
      <c r="AI656" s="84"/>
      <c r="AJ656" s="84"/>
    </row>
    <row r="657" spans="18:36" ht="12.75">
      <c r="R657" s="21"/>
      <c r="X657" s="3"/>
      <c r="AF657" s="84"/>
      <c r="AG657" s="84"/>
      <c r="AH657" s="84"/>
      <c r="AI657" s="84"/>
      <c r="AJ657" s="84"/>
    </row>
    <row r="658" spans="18:36" ht="12.75">
      <c r="R658" s="21"/>
      <c r="X658" s="3"/>
      <c r="AF658" s="84"/>
      <c r="AG658" s="84"/>
      <c r="AH658" s="84"/>
      <c r="AI658" s="84"/>
      <c r="AJ658" s="84"/>
    </row>
    <row r="659" spans="18:36" ht="12.75">
      <c r="R659" s="21"/>
      <c r="X659" s="3"/>
      <c r="AF659" s="84"/>
      <c r="AG659" s="84"/>
      <c r="AH659" s="84"/>
      <c r="AI659" s="84"/>
      <c r="AJ659" s="84"/>
    </row>
    <row r="660" spans="18:36" ht="12.75">
      <c r="R660" s="21"/>
      <c r="X660" s="3"/>
      <c r="AF660" s="84"/>
      <c r="AG660" s="84"/>
      <c r="AH660" s="84"/>
      <c r="AI660" s="84"/>
      <c r="AJ660" s="84"/>
    </row>
    <row r="661" spans="18:36" ht="12.75">
      <c r="R661" s="21"/>
      <c r="X661" s="3"/>
      <c r="AF661" s="84"/>
      <c r="AG661" s="84"/>
      <c r="AH661" s="84"/>
      <c r="AI661" s="84"/>
      <c r="AJ661" s="84"/>
    </row>
    <row r="662" spans="18:36" ht="12.75">
      <c r="R662" s="21"/>
      <c r="X662" s="3"/>
      <c r="AF662" s="84"/>
      <c r="AG662" s="84"/>
      <c r="AH662" s="84"/>
      <c r="AI662" s="84"/>
      <c r="AJ662" s="84"/>
    </row>
    <row r="663" spans="18:36" ht="12.75">
      <c r="R663" s="21"/>
      <c r="X663" s="3"/>
      <c r="AF663" s="84"/>
      <c r="AG663" s="84"/>
      <c r="AH663" s="84"/>
      <c r="AI663" s="84"/>
      <c r="AJ663" s="84"/>
    </row>
    <row r="664" spans="18:36" ht="12.75">
      <c r="R664" s="21"/>
      <c r="X664" s="3"/>
      <c r="AF664" s="84"/>
      <c r="AG664" s="84"/>
      <c r="AH664" s="84"/>
      <c r="AI664" s="84"/>
      <c r="AJ664" s="84"/>
    </row>
    <row r="665" spans="18:36" ht="12.75">
      <c r="R665" s="21"/>
      <c r="X665" s="3"/>
      <c r="AF665" s="84"/>
      <c r="AG665" s="84"/>
      <c r="AH665" s="84"/>
      <c r="AI665" s="84"/>
      <c r="AJ665" s="84"/>
    </row>
    <row r="666" spans="18:36" ht="12.75">
      <c r="R666" s="21"/>
      <c r="X666" s="3"/>
      <c r="AF666" s="84"/>
      <c r="AG666" s="84"/>
      <c r="AH666" s="84"/>
      <c r="AI666" s="84"/>
      <c r="AJ666" s="84"/>
    </row>
    <row r="667" spans="18:36" ht="12.75">
      <c r="R667" s="21"/>
      <c r="X667" s="3"/>
      <c r="AF667" s="84"/>
      <c r="AG667" s="84"/>
      <c r="AH667" s="84"/>
      <c r="AI667" s="84"/>
      <c r="AJ667" s="84"/>
    </row>
    <row r="668" spans="18:36" ht="12.75">
      <c r="R668" s="21"/>
      <c r="X668" s="3"/>
      <c r="AF668" s="84"/>
      <c r="AG668" s="84"/>
      <c r="AH668" s="84"/>
      <c r="AI668" s="84"/>
      <c r="AJ668" s="84"/>
    </row>
    <row r="669" spans="18:36" ht="12.75">
      <c r="R669" s="21"/>
      <c r="X669" s="3"/>
      <c r="AF669" s="84"/>
      <c r="AG669" s="84"/>
      <c r="AH669" s="84"/>
      <c r="AI669" s="84"/>
      <c r="AJ669" s="84"/>
    </row>
    <row r="670" spans="18:36" ht="12.75">
      <c r="R670" s="21"/>
      <c r="X670" s="3"/>
      <c r="AF670" s="84"/>
      <c r="AG670" s="84"/>
      <c r="AH670" s="84"/>
      <c r="AI670" s="84"/>
      <c r="AJ670" s="84"/>
    </row>
    <row r="671" spans="18:36" ht="12.75">
      <c r="R671" s="21"/>
      <c r="X671" s="3"/>
      <c r="AF671" s="84"/>
      <c r="AG671" s="84"/>
      <c r="AH671" s="84"/>
      <c r="AI671" s="84"/>
      <c r="AJ671" s="84"/>
    </row>
    <row r="672" spans="18:36" ht="12.75">
      <c r="R672" s="21"/>
      <c r="X672" s="3"/>
      <c r="AF672" s="84"/>
      <c r="AG672" s="84"/>
      <c r="AH672" s="84"/>
      <c r="AI672" s="84"/>
      <c r="AJ672" s="84"/>
    </row>
    <row r="673" spans="18:36" ht="12.75">
      <c r="R673" s="21"/>
      <c r="X673" s="3"/>
      <c r="AF673" s="84"/>
      <c r="AG673" s="84"/>
      <c r="AH673" s="84"/>
      <c r="AI673" s="84"/>
      <c r="AJ673" s="84"/>
    </row>
    <row r="674" spans="18:36" ht="12.75">
      <c r="R674" s="21"/>
      <c r="X674" s="3"/>
      <c r="AF674" s="84"/>
      <c r="AG674" s="84"/>
      <c r="AH674" s="84"/>
      <c r="AI674" s="84"/>
      <c r="AJ674" s="84"/>
    </row>
    <row r="675" spans="18:36" ht="12.75">
      <c r="R675" s="21"/>
      <c r="X675" s="3"/>
      <c r="AF675" s="84"/>
      <c r="AG675" s="84"/>
      <c r="AH675" s="84"/>
      <c r="AI675" s="84"/>
      <c r="AJ675" s="84"/>
    </row>
    <row r="676" spans="18:36" ht="12.75">
      <c r="R676" s="21"/>
      <c r="X676" s="3"/>
      <c r="AF676" s="84"/>
      <c r="AG676" s="84"/>
      <c r="AH676" s="84"/>
      <c r="AI676" s="84"/>
      <c r="AJ676" s="84"/>
    </row>
    <row r="677" spans="18:36" ht="12.75">
      <c r="R677" s="21"/>
      <c r="X677" s="3"/>
      <c r="AF677" s="84"/>
      <c r="AG677" s="84"/>
      <c r="AH677" s="84"/>
      <c r="AI677" s="84"/>
      <c r="AJ677" s="84"/>
    </row>
    <row r="678" spans="18:36" ht="12.75">
      <c r="R678" s="21"/>
      <c r="X678" s="3"/>
      <c r="AF678" s="84"/>
      <c r="AG678" s="84"/>
      <c r="AH678" s="84"/>
      <c r="AI678" s="84"/>
      <c r="AJ678" s="84"/>
    </row>
    <row r="679" spans="18:36" ht="12.75">
      <c r="R679" s="21"/>
      <c r="X679" s="3"/>
      <c r="AF679" s="84"/>
      <c r="AG679" s="84"/>
      <c r="AH679" s="84"/>
      <c r="AI679" s="84"/>
      <c r="AJ679" s="84"/>
    </row>
    <row r="680" spans="18:36" ht="12.75">
      <c r="R680" s="21"/>
      <c r="X680" s="3"/>
      <c r="AF680" s="84"/>
      <c r="AG680" s="84"/>
      <c r="AH680" s="84"/>
      <c r="AI680" s="84"/>
      <c r="AJ680" s="84"/>
    </row>
    <row r="681" spans="18:36" ht="12.75">
      <c r="R681" s="21"/>
      <c r="X681" s="3"/>
      <c r="AF681" s="84"/>
      <c r="AG681" s="84"/>
      <c r="AH681" s="84"/>
      <c r="AI681" s="84"/>
      <c r="AJ681" s="84"/>
    </row>
    <row r="682" spans="18:36" ht="12.75">
      <c r="R682" s="21"/>
      <c r="X682" s="3"/>
      <c r="AF682" s="84"/>
      <c r="AG682" s="84"/>
      <c r="AH682" s="84"/>
      <c r="AI682" s="84"/>
      <c r="AJ682" s="84"/>
    </row>
    <row r="683" spans="18:36" ht="12.75">
      <c r="R683" s="21"/>
      <c r="X683" s="3"/>
      <c r="AF683" s="84"/>
      <c r="AG683" s="84"/>
      <c r="AH683" s="84"/>
      <c r="AI683" s="84"/>
      <c r="AJ683" s="84"/>
    </row>
    <row r="684" spans="18:36" ht="12.75">
      <c r="R684" s="21"/>
      <c r="X684" s="3"/>
      <c r="AF684" s="84"/>
      <c r="AG684" s="84"/>
      <c r="AH684" s="84"/>
      <c r="AI684" s="84"/>
      <c r="AJ684" s="84"/>
    </row>
    <row r="685" spans="18:36" ht="12.75">
      <c r="R685" s="21"/>
      <c r="X685" s="3"/>
      <c r="AF685" s="84"/>
      <c r="AG685" s="84"/>
      <c r="AH685" s="84"/>
      <c r="AI685" s="84"/>
      <c r="AJ685" s="84"/>
    </row>
    <row r="686" spans="18:36" ht="12.75">
      <c r="R686" s="21"/>
      <c r="X686" s="3"/>
      <c r="AF686" s="84"/>
      <c r="AG686" s="84"/>
      <c r="AH686" s="84"/>
      <c r="AI686" s="84"/>
      <c r="AJ686" s="84"/>
    </row>
    <row r="687" spans="18:36" ht="12.75">
      <c r="R687" s="21"/>
      <c r="X687" s="3"/>
      <c r="AF687" s="84"/>
      <c r="AG687" s="84"/>
      <c r="AH687" s="84"/>
      <c r="AI687" s="84"/>
      <c r="AJ687" s="84"/>
    </row>
    <row r="688" spans="18:36" ht="12.75">
      <c r="R688" s="21"/>
      <c r="X688" s="3"/>
      <c r="AF688" s="84"/>
      <c r="AG688" s="84"/>
      <c r="AH688" s="84"/>
      <c r="AI688" s="84"/>
      <c r="AJ688" s="84"/>
    </row>
    <row r="689" spans="18:36" ht="12.75">
      <c r="R689" s="21"/>
      <c r="X689" s="3"/>
      <c r="AF689" s="84"/>
      <c r="AG689" s="84"/>
      <c r="AH689" s="84"/>
      <c r="AI689" s="84"/>
      <c r="AJ689" s="84"/>
    </row>
    <row r="690" spans="18:36" ht="12.75">
      <c r="R690" s="21"/>
      <c r="X690" s="3"/>
      <c r="AF690" s="84"/>
      <c r="AG690" s="84"/>
      <c r="AH690" s="84"/>
      <c r="AI690" s="84"/>
      <c r="AJ690" s="84"/>
    </row>
    <row r="691" spans="18:36" ht="12.75">
      <c r="R691" s="21"/>
      <c r="X691" s="3"/>
      <c r="AF691" s="84"/>
      <c r="AG691" s="84"/>
      <c r="AH691" s="84"/>
      <c r="AI691" s="84"/>
      <c r="AJ691" s="84"/>
    </row>
    <row r="692" spans="18:36" ht="12.75">
      <c r="R692" s="21"/>
      <c r="X692" s="3"/>
      <c r="AF692" s="84"/>
      <c r="AG692" s="84"/>
      <c r="AH692" s="84"/>
      <c r="AI692" s="84"/>
      <c r="AJ692" s="84"/>
    </row>
    <row r="693" spans="18:36" ht="12.75">
      <c r="R693" s="21"/>
      <c r="X693" s="3"/>
      <c r="AF693" s="84"/>
      <c r="AG693" s="84"/>
      <c r="AH693" s="84"/>
      <c r="AI693" s="84"/>
      <c r="AJ693" s="84"/>
    </row>
    <row r="694" spans="18:36" ht="12.75">
      <c r="R694" s="21"/>
      <c r="X694" s="3"/>
      <c r="AF694" s="84"/>
      <c r="AG694" s="84"/>
      <c r="AH694" s="84"/>
      <c r="AI694" s="84"/>
      <c r="AJ694" s="84"/>
    </row>
    <row r="695" spans="18:36" ht="12.75">
      <c r="R695" s="21"/>
      <c r="X695" s="3"/>
      <c r="AF695" s="84"/>
      <c r="AG695" s="84"/>
      <c r="AH695" s="84"/>
      <c r="AI695" s="84"/>
      <c r="AJ695" s="84"/>
    </row>
    <row r="696" spans="18:36" ht="12.75">
      <c r="R696" s="21"/>
      <c r="X696" s="3"/>
      <c r="AF696" s="84"/>
      <c r="AG696" s="84"/>
      <c r="AH696" s="84"/>
      <c r="AI696" s="84"/>
      <c r="AJ696" s="84"/>
    </row>
    <row r="697" spans="18:36" ht="12.75">
      <c r="R697" s="21"/>
      <c r="X697" s="3"/>
      <c r="AF697" s="84"/>
      <c r="AG697" s="84"/>
      <c r="AH697" s="84"/>
      <c r="AI697" s="84"/>
      <c r="AJ697" s="84"/>
    </row>
    <row r="698" spans="18:36" ht="12.75">
      <c r="R698" s="21"/>
      <c r="X698" s="3"/>
      <c r="AF698" s="84"/>
      <c r="AG698" s="84"/>
      <c r="AH698" s="84"/>
      <c r="AI698" s="84"/>
      <c r="AJ698" s="84"/>
    </row>
    <row r="699" spans="18:36" ht="12.75">
      <c r="R699" s="21"/>
      <c r="X699" s="3"/>
      <c r="AF699" s="84"/>
      <c r="AG699" s="84"/>
      <c r="AH699" s="84"/>
      <c r="AI699" s="84"/>
      <c r="AJ699" s="84"/>
    </row>
    <row r="700" spans="18:36" ht="12.75">
      <c r="R700" s="21"/>
      <c r="X700" s="3"/>
      <c r="AF700" s="84"/>
      <c r="AG700" s="84"/>
      <c r="AH700" s="84"/>
      <c r="AI700" s="84"/>
      <c r="AJ700" s="84"/>
    </row>
    <row r="701" spans="18:36" ht="12.75">
      <c r="R701" s="21"/>
      <c r="X701" s="3"/>
      <c r="AF701" s="84"/>
      <c r="AG701" s="84"/>
      <c r="AH701" s="84"/>
      <c r="AI701" s="84"/>
      <c r="AJ701" s="84"/>
    </row>
    <row r="702" spans="18:36" ht="12.75">
      <c r="R702" s="21"/>
      <c r="X702" s="3"/>
      <c r="AF702" s="84"/>
      <c r="AG702" s="84"/>
      <c r="AH702" s="84"/>
      <c r="AI702" s="84"/>
      <c r="AJ702" s="84"/>
    </row>
    <row r="703" spans="18:36" ht="12.75">
      <c r="R703" s="21"/>
      <c r="X703" s="3"/>
      <c r="AF703" s="84"/>
      <c r="AG703" s="84"/>
      <c r="AH703" s="84"/>
      <c r="AI703" s="84"/>
      <c r="AJ703" s="84"/>
    </row>
    <row r="704" spans="18:36" ht="12.75">
      <c r="R704" s="21"/>
      <c r="X704" s="3"/>
      <c r="AF704" s="84"/>
      <c r="AG704" s="84"/>
      <c r="AH704" s="84"/>
      <c r="AI704" s="84"/>
      <c r="AJ704" s="84"/>
    </row>
    <row r="705" spans="18:36" ht="12.75">
      <c r="R705" s="21"/>
      <c r="X705" s="3"/>
      <c r="AF705" s="84"/>
      <c r="AG705" s="84"/>
      <c r="AH705" s="84"/>
      <c r="AI705" s="84"/>
      <c r="AJ705" s="84"/>
    </row>
    <row r="706" spans="18:36" ht="12.75">
      <c r="R706" s="21"/>
      <c r="X706" s="3"/>
      <c r="AF706" s="84"/>
      <c r="AG706" s="84"/>
      <c r="AH706" s="84"/>
      <c r="AI706" s="84"/>
      <c r="AJ706" s="84"/>
    </row>
    <row r="707" spans="18:36" ht="12.75">
      <c r="R707" s="21"/>
      <c r="X707" s="3"/>
      <c r="AF707" s="84"/>
      <c r="AG707" s="84"/>
      <c r="AH707" s="84"/>
      <c r="AI707" s="84"/>
      <c r="AJ707" s="84"/>
    </row>
    <row r="708" spans="18:36" ht="12.75">
      <c r="R708" s="21"/>
      <c r="X708" s="3"/>
      <c r="AF708" s="84"/>
      <c r="AG708" s="84"/>
      <c r="AH708" s="84"/>
      <c r="AI708" s="84"/>
      <c r="AJ708" s="84"/>
    </row>
    <row r="709" spans="18:36" ht="12.75">
      <c r="R709" s="21"/>
      <c r="X709" s="3"/>
      <c r="AF709" s="84"/>
      <c r="AG709" s="84"/>
      <c r="AH709" s="84"/>
      <c r="AI709" s="84"/>
      <c r="AJ709" s="84"/>
    </row>
    <row r="710" spans="18:36" ht="12.75">
      <c r="R710" s="21"/>
      <c r="X710" s="3"/>
      <c r="AF710" s="84"/>
      <c r="AG710" s="84"/>
      <c r="AH710" s="84"/>
      <c r="AI710" s="84"/>
      <c r="AJ710" s="84"/>
    </row>
    <row r="711" spans="18:36" ht="12.75">
      <c r="R711" s="21"/>
      <c r="X711" s="3"/>
      <c r="AF711" s="84"/>
      <c r="AG711" s="84"/>
      <c r="AH711" s="84"/>
      <c r="AI711" s="84"/>
      <c r="AJ711" s="84"/>
    </row>
    <row r="712" spans="18:36" ht="12.75">
      <c r="R712" s="21"/>
      <c r="X712" s="3"/>
      <c r="AF712" s="84"/>
      <c r="AG712" s="84"/>
      <c r="AH712" s="84"/>
      <c r="AI712" s="84"/>
      <c r="AJ712" s="84"/>
    </row>
    <row r="713" spans="18:36" ht="12.75">
      <c r="R713" s="21"/>
      <c r="X713" s="3"/>
      <c r="AF713" s="84"/>
      <c r="AG713" s="84"/>
      <c r="AH713" s="84"/>
      <c r="AI713" s="84"/>
      <c r="AJ713" s="84"/>
    </row>
    <row r="714" spans="18:36" ht="12.75">
      <c r="R714" s="21"/>
      <c r="X714" s="3"/>
      <c r="AF714" s="84"/>
      <c r="AG714" s="84"/>
      <c r="AH714" s="84"/>
      <c r="AI714" s="84"/>
      <c r="AJ714" s="84"/>
    </row>
    <row r="715" spans="18:36" ht="12.75">
      <c r="R715" s="21"/>
      <c r="X715" s="3"/>
      <c r="AF715" s="84"/>
      <c r="AG715" s="84"/>
      <c r="AH715" s="84"/>
      <c r="AI715" s="84"/>
      <c r="AJ715" s="84"/>
    </row>
    <row r="716" spans="18:36" ht="12.75">
      <c r="R716" s="21"/>
      <c r="X716" s="3"/>
      <c r="AF716" s="84"/>
      <c r="AG716" s="84"/>
      <c r="AH716" s="84"/>
      <c r="AI716" s="84"/>
      <c r="AJ716" s="84"/>
    </row>
    <row r="717" spans="18:36" ht="12.75">
      <c r="R717" s="21"/>
      <c r="X717" s="3"/>
      <c r="AF717" s="84"/>
      <c r="AG717" s="84"/>
      <c r="AH717" s="84"/>
      <c r="AI717" s="84"/>
      <c r="AJ717" s="84"/>
    </row>
    <row r="718" spans="18:36" ht="12.75">
      <c r="R718" s="21"/>
      <c r="X718" s="3"/>
      <c r="AF718" s="84"/>
      <c r="AG718" s="84"/>
      <c r="AH718" s="84"/>
      <c r="AI718" s="84"/>
      <c r="AJ718" s="84"/>
    </row>
    <row r="719" spans="18:36" ht="12.75">
      <c r="R719" s="21"/>
      <c r="X719" s="3"/>
      <c r="AF719" s="84"/>
      <c r="AG719" s="84"/>
      <c r="AH719" s="84"/>
      <c r="AI719" s="84"/>
      <c r="AJ719" s="84"/>
    </row>
    <row r="720" spans="18:36" ht="12.75">
      <c r="R720" s="21"/>
      <c r="X720" s="3"/>
      <c r="AF720" s="84"/>
      <c r="AG720" s="84"/>
      <c r="AH720" s="84"/>
      <c r="AI720" s="84"/>
      <c r="AJ720" s="84"/>
    </row>
    <row r="721" spans="18:36" ht="12.75">
      <c r="R721" s="21"/>
      <c r="X721" s="3"/>
      <c r="AF721" s="84"/>
      <c r="AG721" s="84"/>
      <c r="AH721" s="84"/>
      <c r="AI721" s="84"/>
      <c r="AJ721" s="84"/>
    </row>
    <row r="722" spans="18:36" ht="12.75">
      <c r="R722" s="21"/>
      <c r="X722" s="3"/>
      <c r="AF722" s="84"/>
      <c r="AG722" s="84"/>
      <c r="AH722" s="84"/>
      <c r="AI722" s="84"/>
      <c r="AJ722" s="84"/>
    </row>
    <row r="723" spans="18:36" ht="12.75">
      <c r="R723" s="21"/>
      <c r="X723" s="3"/>
      <c r="AF723" s="84"/>
      <c r="AG723" s="84"/>
      <c r="AH723" s="84"/>
      <c r="AI723" s="84"/>
      <c r="AJ723" s="84"/>
    </row>
    <row r="724" spans="18:36" ht="12.75">
      <c r="R724" s="21"/>
      <c r="X724" s="3"/>
      <c r="AF724" s="84"/>
      <c r="AG724" s="84"/>
      <c r="AH724" s="84"/>
      <c r="AI724" s="84"/>
      <c r="AJ724" s="84"/>
    </row>
    <row r="725" spans="18:36" ht="12.75">
      <c r="R725" s="21"/>
      <c r="X725" s="3"/>
      <c r="AF725" s="84"/>
      <c r="AG725" s="84"/>
      <c r="AH725" s="84"/>
      <c r="AI725" s="84"/>
      <c r="AJ725" s="84"/>
    </row>
    <row r="726" spans="18:36" ht="12.75">
      <c r="R726" s="21"/>
      <c r="X726" s="3"/>
      <c r="AF726" s="84"/>
      <c r="AG726" s="84"/>
      <c r="AH726" s="84"/>
      <c r="AI726" s="84"/>
      <c r="AJ726" s="84"/>
    </row>
    <row r="727" spans="18:36" ht="12.75">
      <c r="R727" s="21"/>
      <c r="X727" s="3"/>
      <c r="AF727" s="84"/>
      <c r="AG727" s="84"/>
      <c r="AH727" s="84"/>
      <c r="AI727" s="84"/>
      <c r="AJ727" s="84"/>
    </row>
    <row r="728" spans="18:36" ht="12.75">
      <c r="R728" s="21"/>
      <c r="X728" s="3"/>
      <c r="AF728" s="84"/>
      <c r="AG728" s="84"/>
      <c r="AH728" s="84"/>
      <c r="AI728" s="84"/>
      <c r="AJ728" s="84"/>
    </row>
    <row r="729" spans="18:36" ht="12.75">
      <c r="R729" s="21"/>
      <c r="X729" s="3"/>
      <c r="AF729" s="84"/>
      <c r="AG729" s="84"/>
      <c r="AH729" s="84"/>
      <c r="AI729" s="84"/>
      <c r="AJ729" s="84"/>
    </row>
    <row r="730" spans="18:36" ht="12.75">
      <c r="R730" s="21"/>
      <c r="X730" s="3"/>
      <c r="AF730" s="84"/>
      <c r="AG730" s="84"/>
      <c r="AH730" s="84"/>
      <c r="AI730" s="84"/>
      <c r="AJ730" s="84"/>
    </row>
    <row r="731" spans="18:36" ht="12.75">
      <c r="R731" s="21"/>
      <c r="X731" s="3"/>
      <c r="AF731" s="84"/>
      <c r="AG731" s="84"/>
      <c r="AH731" s="84"/>
      <c r="AI731" s="84"/>
      <c r="AJ731" s="84"/>
    </row>
    <row r="732" spans="18:36" ht="12.75">
      <c r="R732" s="21"/>
      <c r="X732" s="3"/>
      <c r="AF732" s="84"/>
      <c r="AG732" s="84"/>
      <c r="AH732" s="84"/>
      <c r="AI732" s="84"/>
      <c r="AJ732" s="84"/>
    </row>
    <row r="733" spans="18:36" ht="12.75">
      <c r="R733" s="21"/>
      <c r="X733" s="3"/>
      <c r="AF733" s="84"/>
      <c r="AG733" s="84"/>
      <c r="AH733" s="84"/>
      <c r="AI733" s="84"/>
      <c r="AJ733" s="84"/>
    </row>
    <row r="734" spans="18:36" ht="12.75">
      <c r="R734" s="21"/>
      <c r="X734" s="3"/>
      <c r="AF734" s="84"/>
      <c r="AG734" s="84"/>
      <c r="AH734" s="84"/>
      <c r="AI734" s="84"/>
      <c r="AJ734" s="84"/>
    </row>
    <row r="735" spans="18:36" ht="12.75">
      <c r="R735" s="21"/>
      <c r="X735" s="3"/>
      <c r="AF735" s="84"/>
      <c r="AG735" s="84"/>
      <c r="AH735" s="84"/>
      <c r="AI735" s="84"/>
      <c r="AJ735" s="84"/>
    </row>
    <row r="736" spans="18:36" ht="12.75">
      <c r="R736" s="21"/>
      <c r="X736" s="3"/>
      <c r="AF736" s="84"/>
      <c r="AG736" s="84"/>
      <c r="AH736" s="84"/>
      <c r="AI736" s="84"/>
      <c r="AJ736" s="84"/>
    </row>
    <row r="737" spans="18:36" ht="12.75">
      <c r="R737" s="21"/>
      <c r="X737" s="3"/>
      <c r="AF737" s="84"/>
      <c r="AG737" s="84"/>
      <c r="AH737" s="84"/>
      <c r="AI737" s="84"/>
      <c r="AJ737" s="84"/>
    </row>
    <row r="738" spans="18:36" ht="12.75">
      <c r="R738" s="21"/>
      <c r="X738" s="3"/>
      <c r="AF738" s="84"/>
      <c r="AG738" s="84"/>
      <c r="AH738" s="84"/>
      <c r="AI738" s="84"/>
      <c r="AJ738" s="84"/>
    </row>
    <row r="739" spans="18:36" ht="12.75">
      <c r="R739" s="21"/>
      <c r="X739" s="3"/>
      <c r="AF739" s="84"/>
      <c r="AG739" s="84"/>
      <c r="AH739" s="84"/>
      <c r="AI739" s="84"/>
      <c r="AJ739" s="84"/>
    </row>
    <row r="740" spans="18:36" ht="12.75">
      <c r="R740" s="21"/>
      <c r="X740" s="3"/>
      <c r="AF740" s="84"/>
      <c r="AG740" s="84"/>
      <c r="AH740" s="84"/>
      <c r="AI740" s="84"/>
      <c r="AJ740" s="84"/>
    </row>
    <row r="741" spans="18:36" ht="12.75">
      <c r="R741" s="21"/>
      <c r="X741" s="3"/>
      <c r="AF741" s="84"/>
      <c r="AG741" s="84"/>
      <c r="AH741" s="84"/>
      <c r="AI741" s="84"/>
      <c r="AJ741" s="84"/>
    </row>
    <row r="742" spans="18:36" ht="12.75">
      <c r="R742" s="21"/>
      <c r="X742" s="3"/>
      <c r="AF742" s="84"/>
      <c r="AG742" s="84"/>
      <c r="AH742" s="84"/>
      <c r="AI742" s="84"/>
      <c r="AJ742" s="84"/>
    </row>
    <row r="743" spans="18:36" ht="12.75">
      <c r="R743" s="21"/>
      <c r="X743" s="3"/>
      <c r="AF743" s="84"/>
      <c r="AG743" s="84"/>
      <c r="AH743" s="84"/>
      <c r="AI743" s="84"/>
      <c r="AJ743" s="84"/>
    </row>
    <row r="744" spans="18:36" ht="12.75">
      <c r="R744" s="21"/>
      <c r="X744" s="3"/>
      <c r="AF744" s="84"/>
      <c r="AG744" s="84"/>
      <c r="AH744" s="84"/>
      <c r="AI744" s="84"/>
      <c r="AJ744" s="84"/>
    </row>
    <row r="745" spans="18:36" ht="12.75">
      <c r="R745" s="21"/>
      <c r="X745" s="3"/>
      <c r="AF745" s="84"/>
      <c r="AG745" s="84"/>
      <c r="AH745" s="84"/>
      <c r="AI745" s="84"/>
      <c r="AJ745" s="84"/>
    </row>
    <row r="746" spans="18:36" ht="12.75">
      <c r="R746" s="21"/>
      <c r="X746" s="3"/>
      <c r="AF746" s="84"/>
      <c r="AG746" s="84"/>
      <c r="AH746" s="84"/>
      <c r="AI746" s="84"/>
      <c r="AJ746" s="84"/>
    </row>
    <row r="747" spans="18:36" ht="12.75">
      <c r="R747" s="21"/>
      <c r="X747" s="3"/>
      <c r="AF747" s="84"/>
      <c r="AG747" s="84"/>
      <c r="AH747" s="84"/>
      <c r="AI747" s="84"/>
      <c r="AJ747" s="84"/>
    </row>
    <row r="748" spans="18:36" ht="12.75">
      <c r="R748" s="21"/>
      <c r="X748" s="3"/>
      <c r="AF748" s="84"/>
      <c r="AG748" s="84"/>
      <c r="AH748" s="84"/>
      <c r="AI748" s="84"/>
      <c r="AJ748" s="84"/>
    </row>
    <row r="749" spans="18:36" ht="12.75">
      <c r="R749" s="21"/>
      <c r="X749" s="3"/>
      <c r="AF749" s="84"/>
      <c r="AG749" s="84"/>
      <c r="AH749" s="84"/>
      <c r="AI749" s="84"/>
      <c r="AJ749" s="84"/>
    </row>
    <row r="750" spans="18:36" ht="12.75">
      <c r="R750" s="21"/>
      <c r="X750" s="3"/>
      <c r="AF750" s="84"/>
      <c r="AG750" s="84"/>
      <c r="AH750" s="84"/>
      <c r="AI750" s="84"/>
      <c r="AJ750" s="84"/>
    </row>
    <row r="751" spans="18:36" ht="12.75">
      <c r="R751" s="21"/>
      <c r="X751" s="3"/>
      <c r="AF751" s="84"/>
      <c r="AG751" s="84"/>
      <c r="AH751" s="84"/>
      <c r="AI751" s="84"/>
      <c r="AJ751" s="84"/>
    </row>
    <row r="752" spans="18:36" ht="12.75">
      <c r="R752" s="21"/>
      <c r="X752" s="3"/>
      <c r="AF752" s="84"/>
      <c r="AG752" s="84"/>
      <c r="AH752" s="84"/>
      <c r="AI752" s="84"/>
      <c r="AJ752" s="84"/>
    </row>
    <row r="753" spans="18:36" ht="12.75">
      <c r="R753" s="21"/>
      <c r="X753" s="3"/>
      <c r="AF753" s="84"/>
      <c r="AG753" s="84"/>
      <c r="AH753" s="84"/>
      <c r="AI753" s="84"/>
      <c r="AJ753" s="84"/>
    </row>
    <row r="754" spans="18:36" ht="12.75">
      <c r="R754" s="21"/>
      <c r="X754" s="3"/>
      <c r="AF754" s="84"/>
      <c r="AG754" s="84"/>
      <c r="AH754" s="84"/>
      <c r="AI754" s="84"/>
      <c r="AJ754" s="84"/>
    </row>
    <row r="755" spans="18:36" ht="12.75">
      <c r="R755" s="21"/>
      <c r="X755" s="3"/>
      <c r="AF755" s="84"/>
      <c r="AG755" s="84"/>
      <c r="AH755" s="84"/>
      <c r="AI755" s="84"/>
      <c r="AJ755" s="84"/>
    </row>
    <row r="756" spans="18:36" ht="12.75">
      <c r="R756" s="21"/>
      <c r="X756" s="3"/>
      <c r="AF756" s="84"/>
      <c r="AG756" s="84"/>
      <c r="AH756" s="84"/>
      <c r="AI756" s="84"/>
      <c r="AJ756" s="84"/>
    </row>
    <row r="757" spans="18:36" ht="12.75">
      <c r="R757" s="21"/>
      <c r="X757" s="3"/>
      <c r="AF757" s="84"/>
      <c r="AG757" s="84"/>
      <c r="AH757" s="84"/>
      <c r="AI757" s="84"/>
      <c r="AJ757" s="84"/>
    </row>
    <row r="758" spans="18:36" ht="12.75">
      <c r="R758" s="21"/>
      <c r="X758" s="3"/>
      <c r="AF758" s="84"/>
      <c r="AG758" s="84"/>
      <c r="AH758" s="84"/>
      <c r="AI758" s="84"/>
      <c r="AJ758" s="84"/>
    </row>
    <row r="759" spans="18:36" ht="12.75">
      <c r="R759" s="21"/>
      <c r="X759" s="3"/>
      <c r="AF759" s="84"/>
      <c r="AG759" s="84"/>
      <c r="AH759" s="84"/>
      <c r="AI759" s="84"/>
      <c r="AJ759" s="84"/>
    </row>
    <row r="760" spans="18:36" ht="12.75">
      <c r="R760" s="21"/>
      <c r="X760" s="3"/>
      <c r="AF760" s="84"/>
      <c r="AG760" s="84"/>
      <c r="AH760" s="84"/>
      <c r="AI760" s="84"/>
      <c r="AJ760" s="84"/>
    </row>
    <row r="761" spans="18:36" ht="12.75">
      <c r="R761" s="21"/>
      <c r="X761" s="3"/>
      <c r="AF761" s="84"/>
      <c r="AG761" s="84"/>
      <c r="AH761" s="84"/>
      <c r="AI761" s="84"/>
      <c r="AJ761" s="84"/>
    </row>
    <row r="762" spans="18:36" ht="12.75">
      <c r="R762" s="21"/>
      <c r="X762" s="3"/>
      <c r="AF762" s="84"/>
      <c r="AG762" s="84"/>
      <c r="AH762" s="84"/>
      <c r="AI762" s="84"/>
      <c r="AJ762" s="84"/>
    </row>
    <row r="763" spans="18:36" ht="12.75">
      <c r="R763" s="21"/>
      <c r="X763" s="3"/>
      <c r="AF763" s="84"/>
      <c r="AG763" s="84"/>
      <c r="AH763" s="84"/>
      <c r="AI763" s="84"/>
      <c r="AJ763" s="84"/>
    </row>
    <row r="764" spans="18:36" ht="12.75">
      <c r="R764" s="21"/>
      <c r="X764" s="3"/>
      <c r="AF764" s="84"/>
      <c r="AG764" s="84"/>
      <c r="AH764" s="84"/>
      <c r="AI764" s="84"/>
      <c r="AJ764" s="84"/>
    </row>
    <row r="765" spans="18:36" ht="12.75">
      <c r="R765" s="21"/>
      <c r="X765" s="3"/>
      <c r="AF765" s="84"/>
      <c r="AG765" s="84"/>
      <c r="AH765" s="84"/>
      <c r="AI765" s="84"/>
      <c r="AJ765" s="84"/>
    </row>
    <row r="766" spans="18:36" ht="12.75">
      <c r="R766" s="21"/>
      <c r="X766" s="3"/>
      <c r="AF766" s="84"/>
      <c r="AG766" s="84"/>
      <c r="AH766" s="84"/>
      <c r="AI766" s="84"/>
      <c r="AJ766" s="84"/>
    </row>
    <row r="767" spans="18:36" ht="12.75">
      <c r="R767" s="21"/>
      <c r="X767" s="3"/>
      <c r="AF767" s="84"/>
      <c r="AG767" s="84"/>
      <c r="AH767" s="84"/>
      <c r="AI767" s="84"/>
      <c r="AJ767" s="84"/>
    </row>
    <row r="768" spans="18:36" ht="12.75">
      <c r="R768" s="21"/>
      <c r="X768" s="3"/>
      <c r="AF768" s="84"/>
      <c r="AG768" s="84"/>
      <c r="AH768" s="84"/>
      <c r="AI768" s="84"/>
      <c r="AJ768" s="84"/>
    </row>
    <row r="769" spans="18:36" ht="12.75">
      <c r="R769" s="21"/>
      <c r="X769" s="3"/>
      <c r="AF769" s="84"/>
      <c r="AG769" s="84"/>
      <c r="AH769" s="84"/>
      <c r="AI769" s="84"/>
      <c r="AJ769" s="84"/>
    </row>
    <row r="770" spans="18:36" ht="12.75">
      <c r="R770" s="21"/>
      <c r="X770" s="3"/>
      <c r="AF770" s="84"/>
      <c r="AG770" s="84"/>
      <c r="AH770" s="84"/>
      <c r="AI770" s="84"/>
      <c r="AJ770" s="84"/>
    </row>
    <row r="771" spans="18:36" ht="12.75">
      <c r="R771" s="21"/>
      <c r="X771" s="3"/>
      <c r="AF771" s="84"/>
      <c r="AG771" s="84"/>
      <c r="AH771" s="84"/>
      <c r="AI771" s="84"/>
      <c r="AJ771" s="84"/>
    </row>
    <row r="772" spans="18:36" ht="12.75">
      <c r="R772" s="21"/>
      <c r="X772" s="3"/>
      <c r="AF772" s="84"/>
      <c r="AG772" s="84"/>
      <c r="AH772" s="84"/>
      <c r="AI772" s="84"/>
      <c r="AJ772" s="84"/>
    </row>
    <row r="773" spans="18:36" ht="12.75">
      <c r="R773" s="21"/>
      <c r="X773" s="3"/>
      <c r="AF773" s="84"/>
      <c r="AG773" s="84"/>
      <c r="AH773" s="84"/>
      <c r="AI773" s="84"/>
      <c r="AJ773" s="84"/>
    </row>
    <row r="774" spans="18:36" ht="12.75">
      <c r="R774" s="21"/>
      <c r="X774" s="3"/>
      <c r="AF774" s="84"/>
      <c r="AG774" s="84"/>
      <c r="AH774" s="84"/>
      <c r="AI774" s="84"/>
      <c r="AJ774" s="84"/>
    </row>
    <row r="775" spans="18:36" ht="12.75">
      <c r="R775" s="21"/>
      <c r="X775" s="3"/>
      <c r="AF775" s="84"/>
      <c r="AG775" s="84"/>
      <c r="AH775" s="84"/>
      <c r="AI775" s="84"/>
      <c r="AJ775" s="84"/>
    </row>
    <row r="776" spans="18:36" ht="12.75">
      <c r="R776" s="21"/>
      <c r="X776" s="3"/>
      <c r="AF776" s="84"/>
      <c r="AG776" s="84"/>
      <c r="AH776" s="84"/>
      <c r="AI776" s="84"/>
      <c r="AJ776" s="84"/>
    </row>
    <row r="777" spans="18:36" ht="12.75">
      <c r="R777" s="21"/>
      <c r="X777" s="3"/>
      <c r="AF777" s="84"/>
      <c r="AG777" s="84"/>
      <c r="AH777" s="84"/>
      <c r="AI777" s="84"/>
      <c r="AJ777" s="84"/>
    </row>
    <row r="778" spans="18:36" ht="12.75">
      <c r="R778" s="21"/>
      <c r="X778" s="3"/>
      <c r="AF778" s="84"/>
      <c r="AG778" s="84"/>
      <c r="AH778" s="84"/>
      <c r="AI778" s="84"/>
      <c r="AJ778" s="84"/>
    </row>
    <row r="779" spans="18:36" ht="12.75">
      <c r="R779" s="21"/>
      <c r="X779" s="3"/>
      <c r="AF779" s="84"/>
      <c r="AG779" s="84"/>
      <c r="AH779" s="84"/>
      <c r="AI779" s="84"/>
      <c r="AJ779" s="84"/>
    </row>
    <row r="780" spans="18:36" ht="12.75">
      <c r="R780" s="21"/>
      <c r="X780" s="3"/>
      <c r="AF780" s="84"/>
      <c r="AG780" s="84"/>
      <c r="AH780" s="84"/>
      <c r="AI780" s="84"/>
      <c r="AJ780" s="84"/>
    </row>
    <row r="781" spans="18:36" ht="12.75">
      <c r="R781" s="21"/>
      <c r="X781" s="3"/>
      <c r="AF781" s="84"/>
      <c r="AG781" s="84"/>
      <c r="AH781" s="84"/>
      <c r="AI781" s="84"/>
      <c r="AJ781" s="84"/>
    </row>
    <row r="782" spans="18:36" ht="12.75">
      <c r="R782" s="21"/>
      <c r="X782" s="3"/>
      <c r="AF782" s="84"/>
      <c r="AG782" s="84"/>
      <c r="AH782" s="84"/>
      <c r="AI782" s="84"/>
      <c r="AJ782" s="84"/>
    </row>
    <row r="783" spans="18:36" ht="12.75">
      <c r="R783" s="21"/>
      <c r="X783" s="3"/>
      <c r="AF783" s="84"/>
      <c r="AG783" s="84"/>
      <c r="AH783" s="84"/>
      <c r="AI783" s="84"/>
      <c r="AJ783" s="84"/>
    </row>
    <row r="784" spans="18:36" ht="12.75">
      <c r="R784" s="21"/>
      <c r="X784" s="3"/>
      <c r="AF784" s="84"/>
      <c r="AG784" s="84"/>
      <c r="AH784" s="84"/>
      <c r="AI784" s="84"/>
      <c r="AJ784" s="84"/>
    </row>
    <row r="785" spans="18:36" ht="12.75">
      <c r="R785" s="21"/>
      <c r="X785" s="3"/>
      <c r="AF785" s="84"/>
      <c r="AG785" s="84"/>
      <c r="AH785" s="84"/>
      <c r="AI785" s="84"/>
      <c r="AJ785" s="84"/>
    </row>
    <row r="786" spans="18:36" ht="12.75">
      <c r="R786" s="21"/>
      <c r="X786" s="3"/>
      <c r="AF786" s="84"/>
      <c r="AG786" s="84"/>
      <c r="AH786" s="84"/>
      <c r="AI786" s="84"/>
      <c r="AJ786" s="84"/>
    </row>
    <row r="787" spans="18:36" ht="12.75">
      <c r="R787" s="21"/>
      <c r="X787" s="3"/>
      <c r="AF787" s="84"/>
      <c r="AG787" s="84"/>
      <c r="AH787" s="84"/>
      <c r="AI787" s="84"/>
      <c r="AJ787" s="84"/>
    </row>
    <row r="788" spans="18:36" ht="12.75">
      <c r="R788" s="21"/>
      <c r="X788" s="3"/>
      <c r="AF788" s="84"/>
      <c r="AG788" s="84"/>
      <c r="AH788" s="84"/>
      <c r="AI788" s="84"/>
      <c r="AJ788" s="84"/>
    </row>
    <row r="789" spans="18:36" ht="12.75">
      <c r="R789" s="21"/>
      <c r="X789" s="3"/>
      <c r="AF789" s="84"/>
      <c r="AG789" s="84"/>
      <c r="AH789" s="84"/>
      <c r="AI789" s="84"/>
      <c r="AJ789" s="84"/>
    </row>
    <row r="790" spans="18:36" ht="12.75">
      <c r="R790" s="21"/>
      <c r="X790" s="3"/>
      <c r="AF790" s="84"/>
      <c r="AG790" s="84"/>
      <c r="AH790" s="84"/>
      <c r="AI790" s="84"/>
      <c r="AJ790" s="84"/>
    </row>
    <row r="791" spans="18:36" ht="12.75">
      <c r="R791" s="21"/>
      <c r="X791" s="3"/>
      <c r="AF791" s="84"/>
      <c r="AG791" s="84"/>
      <c r="AH791" s="84"/>
      <c r="AI791" s="84"/>
      <c r="AJ791" s="84"/>
    </row>
    <row r="792" spans="18:36" ht="12.75">
      <c r="R792" s="21"/>
      <c r="X792" s="3"/>
      <c r="AF792" s="84"/>
      <c r="AG792" s="84"/>
      <c r="AH792" s="84"/>
      <c r="AI792" s="84"/>
      <c r="AJ792" s="84"/>
    </row>
    <row r="793" spans="18:36" ht="12.75">
      <c r="R793" s="21"/>
      <c r="X793" s="3"/>
      <c r="AF793" s="84"/>
      <c r="AG793" s="84"/>
      <c r="AH793" s="84"/>
      <c r="AI793" s="84"/>
      <c r="AJ793" s="84"/>
    </row>
    <row r="794" spans="18:36" ht="12.75">
      <c r="R794" s="21"/>
      <c r="X794" s="3"/>
      <c r="AF794" s="84"/>
      <c r="AG794" s="84"/>
      <c r="AH794" s="84"/>
      <c r="AI794" s="84"/>
      <c r="AJ794" s="84"/>
    </row>
    <row r="795" spans="18:36" ht="12.75">
      <c r="R795" s="21"/>
      <c r="X795" s="3"/>
      <c r="AF795" s="84"/>
      <c r="AG795" s="84"/>
      <c r="AH795" s="84"/>
      <c r="AI795" s="84"/>
      <c r="AJ795" s="84"/>
    </row>
    <row r="796" spans="18:36" ht="12.75">
      <c r="R796" s="21"/>
      <c r="X796" s="3"/>
      <c r="AF796" s="84"/>
      <c r="AG796" s="84"/>
      <c r="AH796" s="84"/>
      <c r="AI796" s="84"/>
      <c r="AJ796" s="84"/>
    </row>
    <row r="797" spans="18:36" ht="12.75">
      <c r="R797" s="21"/>
      <c r="X797" s="3"/>
      <c r="AF797" s="84"/>
      <c r="AG797" s="84"/>
      <c r="AH797" s="84"/>
      <c r="AI797" s="84"/>
      <c r="AJ797" s="84"/>
    </row>
    <row r="798" spans="18:36" ht="12.75">
      <c r="R798" s="21"/>
      <c r="X798" s="3"/>
      <c r="AF798" s="84"/>
      <c r="AG798" s="84"/>
      <c r="AH798" s="84"/>
      <c r="AI798" s="84"/>
      <c r="AJ798" s="84"/>
    </row>
    <row r="799" spans="18:36" ht="12.75">
      <c r="R799" s="21"/>
      <c r="X799" s="3"/>
      <c r="AF799" s="84"/>
      <c r="AG799" s="84"/>
      <c r="AH799" s="84"/>
      <c r="AI799" s="84"/>
      <c r="AJ799" s="84"/>
    </row>
    <row r="800" spans="18:36" ht="12.75">
      <c r="R800" s="21"/>
      <c r="X800" s="3"/>
      <c r="AF800" s="84"/>
      <c r="AG800" s="84"/>
      <c r="AH800" s="84"/>
      <c r="AI800" s="84"/>
      <c r="AJ800" s="84"/>
    </row>
    <row r="801" spans="18:36" ht="12.75">
      <c r="R801" s="21"/>
      <c r="X801" s="3"/>
      <c r="AF801" s="84"/>
      <c r="AG801" s="84"/>
      <c r="AH801" s="84"/>
      <c r="AI801" s="84"/>
      <c r="AJ801" s="84"/>
    </row>
    <row r="802" spans="18:36" ht="12.75">
      <c r="R802" s="21"/>
      <c r="X802" s="3"/>
      <c r="AF802" s="84"/>
      <c r="AG802" s="84"/>
      <c r="AH802" s="84"/>
      <c r="AI802" s="84"/>
      <c r="AJ802" s="84"/>
    </row>
    <row r="803" spans="18:36" ht="12.75">
      <c r="R803" s="21"/>
      <c r="X803" s="3"/>
      <c r="AF803" s="84"/>
      <c r="AG803" s="84"/>
      <c r="AH803" s="84"/>
      <c r="AI803" s="84"/>
      <c r="AJ803" s="84"/>
    </row>
    <row r="804" spans="18:36" ht="12.75">
      <c r="R804" s="21"/>
      <c r="X804" s="3"/>
      <c r="AF804" s="84"/>
      <c r="AG804" s="84"/>
      <c r="AH804" s="84"/>
      <c r="AI804" s="84"/>
      <c r="AJ804" s="84"/>
    </row>
    <row r="805" spans="18:36" ht="12.75">
      <c r="R805" s="21"/>
      <c r="X805" s="3"/>
      <c r="AF805" s="84"/>
      <c r="AG805" s="84"/>
      <c r="AH805" s="84"/>
      <c r="AI805" s="84"/>
      <c r="AJ805" s="84"/>
    </row>
    <row r="806" spans="18:36" ht="12.75">
      <c r="R806" s="21"/>
      <c r="X806" s="3"/>
      <c r="AF806" s="84"/>
      <c r="AG806" s="84"/>
      <c r="AH806" s="84"/>
      <c r="AI806" s="84"/>
      <c r="AJ806" s="84"/>
    </row>
    <row r="807" spans="18:36" ht="12.75">
      <c r="R807" s="21"/>
      <c r="X807" s="3"/>
      <c r="AF807" s="84"/>
      <c r="AG807" s="84"/>
      <c r="AH807" s="84"/>
      <c r="AI807" s="84"/>
      <c r="AJ807" s="84"/>
    </row>
    <row r="808" spans="18:36" ht="12.75">
      <c r="R808" s="21"/>
      <c r="X808" s="3"/>
      <c r="AF808" s="84"/>
      <c r="AG808" s="84"/>
      <c r="AH808" s="84"/>
      <c r="AI808" s="84"/>
      <c r="AJ808" s="84"/>
    </row>
    <row r="809" spans="18:36" ht="12.75">
      <c r="R809" s="21"/>
      <c r="X809" s="3"/>
      <c r="AF809" s="84"/>
      <c r="AG809" s="84"/>
      <c r="AH809" s="84"/>
      <c r="AI809" s="84"/>
      <c r="AJ809" s="84"/>
    </row>
    <row r="810" spans="18:36" ht="12.75">
      <c r="R810" s="21"/>
      <c r="X810" s="3"/>
      <c r="AF810" s="84"/>
      <c r="AG810" s="84"/>
      <c r="AH810" s="84"/>
      <c r="AI810" s="84"/>
      <c r="AJ810" s="84"/>
    </row>
    <row r="811" spans="18:36" ht="12.75">
      <c r="R811" s="21"/>
      <c r="X811" s="3"/>
      <c r="AF811" s="84"/>
      <c r="AG811" s="84"/>
      <c r="AH811" s="84"/>
      <c r="AI811" s="84"/>
      <c r="AJ811" s="84"/>
    </row>
    <row r="812" spans="18:36" ht="12.75">
      <c r="R812" s="21"/>
      <c r="X812" s="3"/>
      <c r="AF812" s="84"/>
      <c r="AG812" s="84"/>
      <c r="AH812" s="84"/>
      <c r="AI812" s="84"/>
      <c r="AJ812" s="84"/>
    </row>
    <row r="813" spans="18:36" ht="12.75">
      <c r="R813" s="21"/>
      <c r="X813" s="3"/>
      <c r="AF813" s="84"/>
      <c r="AG813" s="84"/>
      <c r="AH813" s="84"/>
      <c r="AI813" s="84"/>
      <c r="AJ813" s="84"/>
    </row>
    <row r="814" spans="18:36" ht="12.75">
      <c r="R814" s="21"/>
      <c r="X814" s="3"/>
      <c r="AF814" s="84"/>
      <c r="AG814" s="84"/>
      <c r="AH814" s="84"/>
      <c r="AI814" s="84"/>
      <c r="AJ814" s="84"/>
    </row>
    <row r="815" spans="18:36" ht="12.75">
      <c r="R815" s="21"/>
      <c r="X815" s="3"/>
      <c r="AF815" s="84"/>
      <c r="AG815" s="84"/>
      <c r="AH815" s="84"/>
      <c r="AI815" s="84"/>
      <c r="AJ815" s="84"/>
    </row>
    <row r="816" spans="18:36" ht="12.75">
      <c r="R816" s="21"/>
      <c r="X816" s="3"/>
      <c r="AF816" s="84"/>
      <c r="AG816" s="84"/>
      <c r="AH816" s="84"/>
      <c r="AI816" s="84"/>
      <c r="AJ816" s="84"/>
    </row>
    <row r="817" spans="18:36" ht="12.75">
      <c r="R817" s="21"/>
      <c r="X817" s="3"/>
      <c r="AF817" s="84"/>
      <c r="AG817" s="84"/>
      <c r="AH817" s="84"/>
      <c r="AI817" s="84"/>
      <c r="AJ817" s="84"/>
    </row>
    <row r="818" spans="18:36" ht="12.75">
      <c r="R818" s="21"/>
      <c r="X818" s="3"/>
      <c r="AF818" s="84"/>
      <c r="AG818" s="84"/>
      <c r="AH818" s="84"/>
      <c r="AI818" s="84"/>
      <c r="AJ818" s="84"/>
    </row>
    <row r="819" spans="18:36" ht="12.75">
      <c r="R819" s="21"/>
      <c r="X819" s="3"/>
      <c r="AF819" s="84"/>
      <c r="AG819" s="84"/>
      <c r="AH819" s="84"/>
      <c r="AI819" s="84"/>
      <c r="AJ819" s="84"/>
    </row>
    <row r="820" spans="18:36" ht="12.75">
      <c r="R820" s="21"/>
      <c r="X820" s="3"/>
      <c r="AF820" s="84"/>
      <c r="AG820" s="84"/>
      <c r="AH820" s="84"/>
      <c r="AI820" s="84"/>
      <c r="AJ820" s="84"/>
    </row>
    <row r="821" spans="18:36" ht="12.75">
      <c r="R821" s="21"/>
      <c r="X821" s="3"/>
      <c r="AF821" s="84"/>
      <c r="AG821" s="84"/>
      <c r="AH821" s="84"/>
      <c r="AI821" s="84"/>
      <c r="AJ821" s="84"/>
    </row>
    <row r="822" spans="18:36" ht="12.75">
      <c r="R822" s="21"/>
      <c r="X822" s="3"/>
      <c r="AF822" s="84"/>
      <c r="AG822" s="84"/>
      <c r="AH822" s="84"/>
      <c r="AI822" s="84"/>
      <c r="AJ822" s="84"/>
    </row>
    <row r="823" spans="18:36" ht="12.75">
      <c r="R823" s="21"/>
      <c r="X823" s="3"/>
      <c r="AF823" s="84"/>
      <c r="AG823" s="84"/>
      <c r="AH823" s="84"/>
      <c r="AI823" s="84"/>
      <c r="AJ823" s="84"/>
    </row>
    <row r="824" spans="18:36" ht="12.75">
      <c r="R824" s="21"/>
      <c r="X824" s="3"/>
      <c r="AF824" s="84"/>
      <c r="AG824" s="84"/>
      <c r="AH824" s="84"/>
      <c r="AI824" s="84"/>
      <c r="AJ824" s="84"/>
    </row>
    <row r="825" spans="18:36" ht="12.75">
      <c r="R825" s="21"/>
      <c r="X825" s="3"/>
      <c r="AF825" s="84"/>
      <c r="AG825" s="84"/>
      <c r="AH825" s="84"/>
      <c r="AI825" s="84"/>
      <c r="AJ825" s="84"/>
    </row>
    <row r="826" spans="18:36" ht="12.75">
      <c r="R826" s="21"/>
      <c r="X826" s="3"/>
      <c r="AF826" s="84"/>
      <c r="AG826" s="84"/>
      <c r="AH826" s="84"/>
      <c r="AI826" s="84"/>
      <c r="AJ826" s="84"/>
    </row>
    <row r="827" spans="18:36" ht="12.75">
      <c r="R827" s="21"/>
      <c r="X827" s="3"/>
      <c r="AF827" s="84"/>
      <c r="AG827" s="84"/>
      <c r="AH827" s="84"/>
      <c r="AI827" s="84"/>
      <c r="AJ827" s="84"/>
    </row>
    <row r="828" spans="18:36" ht="12.75">
      <c r="R828" s="21"/>
      <c r="X828" s="3"/>
      <c r="AF828" s="84"/>
      <c r="AG828" s="84"/>
      <c r="AH828" s="84"/>
      <c r="AI828" s="84"/>
      <c r="AJ828" s="84"/>
    </row>
    <row r="829" spans="18:36" ht="12.75">
      <c r="R829" s="21"/>
      <c r="X829" s="3"/>
      <c r="AF829" s="84"/>
      <c r="AG829" s="84"/>
      <c r="AH829" s="84"/>
      <c r="AI829" s="84"/>
      <c r="AJ829" s="84"/>
    </row>
    <row r="830" spans="18:36" ht="12.75">
      <c r="R830" s="21"/>
      <c r="X830" s="3"/>
      <c r="AF830" s="84"/>
      <c r="AG830" s="84"/>
      <c r="AH830" s="84"/>
      <c r="AI830" s="84"/>
      <c r="AJ830" s="84"/>
    </row>
    <row r="831" spans="18:36" ht="12.75">
      <c r="R831" s="21"/>
      <c r="X831" s="3"/>
      <c r="AF831" s="84"/>
      <c r="AG831" s="84"/>
      <c r="AH831" s="84"/>
      <c r="AI831" s="84"/>
      <c r="AJ831" s="84"/>
    </row>
    <row r="832" spans="18:36" ht="12.75">
      <c r="R832" s="21"/>
      <c r="X832" s="3"/>
      <c r="AF832" s="84"/>
      <c r="AG832" s="84"/>
      <c r="AH832" s="84"/>
      <c r="AI832" s="84"/>
      <c r="AJ832" s="84"/>
    </row>
    <row r="833" spans="18:36" ht="12.75">
      <c r="R833" s="21"/>
      <c r="X833" s="3"/>
      <c r="AF833" s="84"/>
      <c r="AG833" s="84"/>
      <c r="AH833" s="84"/>
      <c r="AI833" s="84"/>
      <c r="AJ833" s="84"/>
    </row>
    <row r="834" spans="18:36" ht="12.75">
      <c r="R834" s="21"/>
      <c r="X834" s="3"/>
      <c r="AF834" s="84"/>
      <c r="AG834" s="84"/>
      <c r="AH834" s="84"/>
      <c r="AI834" s="84"/>
      <c r="AJ834" s="84"/>
    </row>
    <row r="835" spans="18:36" ht="12.75">
      <c r="R835" s="21"/>
      <c r="X835" s="3"/>
      <c r="AF835" s="84"/>
      <c r="AG835" s="84"/>
      <c r="AH835" s="84"/>
      <c r="AI835" s="84"/>
      <c r="AJ835" s="84"/>
    </row>
    <row r="836" spans="18:36" ht="12.75">
      <c r="R836" s="21"/>
      <c r="X836" s="3"/>
      <c r="AF836" s="84"/>
      <c r="AG836" s="84"/>
      <c r="AH836" s="84"/>
      <c r="AI836" s="84"/>
      <c r="AJ836" s="84"/>
    </row>
    <row r="837" spans="18:36" ht="12.75">
      <c r="R837" s="21"/>
      <c r="X837" s="3"/>
      <c r="AF837" s="84"/>
      <c r="AG837" s="84"/>
      <c r="AH837" s="84"/>
      <c r="AI837" s="84"/>
      <c r="AJ837" s="84"/>
    </row>
    <row r="838" spans="18:36" ht="12.75">
      <c r="R838" s="21"/>
      <c r="X838" s="3"/>
      <c r="AF838" s="84"/>
      <c r="AG838" s="84"/>
      <c r="AH838" s="84"/>
      <c r="AI838" s="84"/>
      <c r="AJ838" s="84"/>
    </row>
    <row r="839" spans="18:36" ht="12.75">
      <c r="R839" s="21"/>
      <c r="X839" s="3"/>
      <c r="AF839" s="84"/>
      <c r="AG839" s="84"/>
      <c r="AH839" s="84"/>
      <c r="AI839" s="84"/>
      <c r="AJ839" s="84"/>
    </row>
    <row r="840" spans="18:36" ht="12.75">
      <c r="R840" s="21"/>
      <c r="X840" s="3"/>
      <c r="AF840" s="84"/>
      <c r="AG840" s="84"/>
      <c r="AH840" s="84"/>
      <c r="AI840" s="84"/>
      <c r="AJ840" s="84"/>
    </row>
    <row r="841" spans="18:36" ht="12.75">
      <c r="R841" s="21"/>
      <c r="X841" s="3"/>
      <c r="AF841" s="84"/>
      <c r="AG841" s="84"/>
      <c r="AH841" s="84"/>
      <c r="AI841" s="84"/>
      <c r="AJ841" s="84"/>
    </row>
    <row r="842" spans="18:36" ht="12.75">
      <c r="R842" s="21"/>
      <c r="X842" s="3"/>
      <c r="AF842" s="84"/>
      <c r="AG842" s="84"/>
      <c r="AH842" s="84"/>
      <c r="AI842" s="84"/>
      <c r="AJ842" s="84"/>
    </row>
    <row r="843" spans="18:36" ht="12.75">
      <c r="R843" s="21"/>
      <c r="X843" s="3"/>
      <c r="AF843" s="84"/>
      <c r="AG843" s="84"/>
      <c r="AH843" s="84"/>
      <c r="AI843" s="84"/>
      <c r="AJ843" s="84"/>
    </row>
    <row r="844" spans="18:36" ht="12.75">
      <c r="R844" s="21"/>
      <c r="X844" s="3"/>
      <c r="AF844" s="84"/>
      <c r="AG844" s="84"/>
      <c r="AH844" s="84"/>
      <c r="AI844" s="84"/>
      <c r="AJ844" s="84"/>
    </row>
    <row r="845" spans="18:36" ht="12.75">
      <c r="R845" s="21"/>
      <c r="X845" s="3"/>
      <c r="AF845" s="84"/>
      <c r="AG845" s="84"/>
      <c r="AH845" s="84"/>
      <c r="AI845" s="84"/>
      <c r="AJ845" s="84"/>
    </row>
    <row r="846" spans="18:36" ht="12.75">
      <c r="R846" s="21"/>
      <c r="X846" s="3"/>
      <c r="AF846" s="84"/>
      <c r="AG846" s="84"/>
      <c r="AH846" s="84"/>
      <c r="AI846" s="84"/>
      <c r="AJ846" s="84"/>
    </row>
    <row r="847" spans="18:36" ht="12.75">
      <c r="R847" s="21"/>
      <c r="X847" s="3"/>
      <c r="AF847" s="84"/>
      <c r="AG847" s="84"/>
      <c r="AH847" s="84"/>
      <c r="AI847" s="84"/>
      <c r="AJ847" s="84"/>
    </row>
    <row r="848" spans="18:36" ht="12.75">
      <c r="R848" s="21"/>
      <c r="X848" s="3"/>
      <c r="AF848" s="84"/>
      <c r="AG848" s="84"/>
      <c r="AH848" s="84"/>
      <c r="AI848" s="84"/>
      <c r="AJ848" s="84"/>
    </row>
    <row r="849" spans="18:36" ht="12.75">
      <c r="R849" s="21"/>
      <c r="X849" s="3"/>
      <c r="AF849" s="84"/>
      <c r="AG849" s="84"/>
      <c r="AH849" s="84"/>
      <c r="AI849" s="84"/>
      <c r="AJ849" s="84"/>
    </row>
    <row r="850" spans="18:36" ht="12.75">
      <c r="R850" s="21"/>
      <c r="X850" s="3"/>
      <c r="AF850" s="84"/>
      <c r="AG850" s="84"/>
      <c r="AH850" s="84"/>
      <c r="AI850" s="84"/>
      <c r="AJ850" s="84"/>
    </row>
    <row r="851" spans="18:36" ht="12.75">
      <c r="R851" s="21"/>
      <c r="X851" s="3"/>
      <c r="AF851" s="84"/>
      <c r="AG851" s="84"/>
      <c r="AH851" s="84"/>
      <c r="AI851" s="84"/>
      <c r="AJ851" s="84"/>
    </row>
    <row r="852" spans="18:36" ht="12.75">
      <c r="R852" s="21"/>
      <c r="X852" s="3"/>
      <c r="AF852" s="84"/>
      <c r="AG852" s="84"/>
      <c r="AH852" s="84"/>
      <c r="AI852" s="84"/>
      <c r="AJ852" s="84"/>
    </row>
    <row r="853" spans="18:36" ht="12.75">
      <c r="R853" s="21"/>
      <c r="X853" s="3"/>
      <c r="AF853" s="84"/>
      <c r="AG853" s="84"/>
      <c r="AH853" s="84"/>
      <c r="AI853" s="84"/>
      <c r="AJ853" s="84"/>
    </row>
    <row r="854" spans="18:36" ht="12.75">
      <c r="R854" s="21"/>
      <c r="X854" s="3"/>
      <c r="AF854" s="84"/>
      <c r="AG854" s="84"/>
      <c r="AH854" s="84"/>
      <c r="AI854" s="84"/>
      <c r="AJ854" s="84"/>
    </row>
    <row r="855" spans="18:36" ht="12.75">
      <c r="R855" s="21"/>
      <c r="X855" s="3"/>
      <c r="AF855" s="84"/>
      <c r="AG855" s="84"/>
      <c r="AH855" s="84"/>
      <c r="AI855" s="84"/>
      <c r="AJ855" s="84"/>
    </row>
    <row r="856" spans="18:36" ht="12.75">
      <c r="R856" s="21"/>
      <c r="X856" s="3"/>
      <c r="AF856" s="84"/>
      <c r="AG856" s="84"/>
      <c r="AH856" s="84"/>
      <c r="AI856" s="84"/>
      <c r="AJ856" s="84"/>
    </row>
    <row r="857" spans="18:36" ht="12.75">
      <c r="R857" s="21"/>
      <c r="X857" s="3"/>
      <c r="AF857" s="84"/>
      <c r="AG857" s="84"/>
      <c r="AH857" s="84"/>
      <c r="AI857" s="84"/>
      <c r="AJ857" s="84"/>
    </row>
    <row r="858" spans="18:36" ht="12.75">
      <c r="R858" s="21"/>
      <c r="X858" s="3"/>
      <c r="AF858" s="84"/>
      <c r="AG858" s="84"/>
      <c r="AH858" s="84"/>
      <c r="AI858" s="84"/>
      <c r="AJ858" s="84"/>
    </row>
    <row r="859" spans="18:36" ht="12.75">
      <c r="R859" s="21"/>
      <c r="X859" s="3"/>
      <c r="AF859" s="84"/>
      <c r="AG859" s="84"/>
      <c r="AH859" s="84"/>
      <c r="AI859" s="84"/>
      <c r="AJ859" s="84"/>
    </row>
    <row r="860" spans="18:36" ht="12.75">
      <c r="R860" s="21"/>
      <c r="X860" s="3"/>
      <c r="AF860" s="84"/>
      <c r="AG860" s="84"/>
      <c r="AH860" s="84"/>
      <c r="AI860" s="84"/>
      <c r="AJ860" s="84"/>
    </row>
    <row r="861" spans="18:36" ht="12.75">
      <c r="R861" s="21"/>
      <c r="X861" s="3"/>
      <c r="AF861" s="84"/>
      <c r="AG861" s="84"/>
      <c r="AH861" s="84"/>
      <c r="AI861" s="84"/>
      <c r="AJ861" s="84"/>
    </row>
    <row r="862" spans="18:36" ht="12.75">
      <c r="R862" s="21"/>
      <c r="X862" s="3"/>
      <c r="AF862" s="84"/>
      <c r="AG862" s="84"/>
      <c r="AH862" s="84"/>
      <c r="AI862" s="84"/>
      <c r="AJ862" s="84"/>
    </row>
    <row r="863" spans="18:36" ht="12.75">
      <c r="R863" s="21"/>
      <c r="X863" s="3"/>
      <c r="AF863" s="84"/>
      <c r="AG863" s="84"/>
      <c r="AH863" s="84"/>
      <c r="AI863" s="84"/>
      <c r="AJ863" s="84"/>
    </row>
    <row r="864" spans="18:36" ht="12.75">
      <c r="R864" s="21"/>
      <c r="X864" s="3"/>
      <c r="AF864" s="84"/>
      <c r="AG864" s="84"/>
      <c r="AH864" s="84"/>
      <c r="AI864" s="84"/>
      <c r="AJ864" s="84"/>
    </row>
    <row r="865" spans="18:36" ht="12.75">
      <c r="R865" s="21"/>
      <c r="X865" s="3"/>
      <c r="AF865" s="84"/>
      <c r="AG865" s="84"/>
      <c r="AH865" s="84"/>
      <c r="AI865" s="84"/>
      <c r="AJ865" s="84"/>
    </row>
    <row r="866" spans="18:36" ht="12.75">
      <c r="R866" s="21"/>
      <c r="X866" s="3"/>
      <c r="AF866" s="84"/>
      <c r="AG866" s="84"/>
      <c r="AH866" s="84"/>
      <c r="AI866" s="84"/>
      <c r="AJ866" s="84"/>
    </row>
    <row r="867" spans="18:36" ht="12.75">
      <c r="R867" s="21"/>
      <c r="X867" s="3"/>
      <c r="AF867" s="84"/>
      <c r="AG867" s="84"/>
      <c r="AH867" s="84"/>
      <c r="AI867" s="84"/>
      <c r="AJ867" s="84"/>
    </row>
    <row r="868" spans="18:36" ht="12.75">
      <c r="R868" s="21"/>
      <c r="X868" s="3"/>
      <c r="AF868" s="84"/>
      <c r="AG868" s="84"/>
      <c r="AH868" s="84"/>
      <c r="AI868" s="84"/>
      <c r="AJ868" s="84"/>
    </row>
    <row r="869" spans="18:36" ht="12.75">
      <c r="R869" s="21"/>
      <c r="X869" s="3"/>
      <c r="AF869" s="84"/>
      <c r="AG869" s="84"/>
      <c r="AH869" s="84"/>
      <c r="AI869" s="84"/>
      <c r="AJ869" s="84"/>
    </row>
    <row r="870" spans="18:36" ht="12.75">
      <c r="R870" s="21"/>
      <c r="X870" s="3"/>
      <c r="AF870" s="84"/>
      <c r="AG870" s="84"/>
      <c r="AH870" s="84"/>
      <c r="AI870" s="84"/>
      <c r="AJ870" s="84"/>
    </row>
    <row r="871" spans="18:36" ht="12.75">
      <c r="R871" s="21"/>
      <c r="X871" s="3"/>
      <c r="AF871" s="84"/>
      <c r="AG871" s="84"/>
      <c r="AH871" s="84"/>
      <c r="AI871" s="84"/>
      <c r="AJ871" s="84"/>
    </row>
    <row r="872" spans="18:36" ht="12.75">
      <c r="R872" s="21"/>
      <c r="X872" s="3"/>
      <c r="AF872" s="84"/>
      <c r="AG872" s="84"/>
      <c r="AH872" s="84"/>
      <c r="AI872" s="84"/>
      <c r="AJ872" s="84"/>
    </row>
    <row r="873" spans="18:36" ht="12.75">
      <c r="R873" s="21"/>
      <c r="X873" s="3"/>
      <c r="AF873" s="84"/>
      <c r="AG873" s="84"/>
      <c r="AH873" s="84"/>
      <c r="AI873" s="84"/>
      <c r="AJ873" s="84"/>
    </row>
    <row r="874" spans="18:36" ht="12.75">
      <c r="R874" s="21"/>
      <c r="X874" s="3"/>
      <c r="AF874" s="84"/>
      <c r="AG874" s="84"/>
      <c r="AH874" s="84"/>
      <c r="AI874" s="84"/>
      <c r="AJ874" s="84"/>
    </row>
    <row r="875" spans="18:36" ht="12.75">
      <c r="R875" s="21"/>
      <c r="X875" s="3"/>
      <c r="AF875" s="84"/>
      <c r="AG875" s="84"/>
      <c r="AH875" s="84"/>
      <c r="AI875" s="84"/>
      <c r="AJ875" s="84"/>
    </row>
    <row r="876" spans="18:36" ht="12.75">
      <c r="R876" s="21"/>
      <c r="X876" s="3"/>
      <c r="AF876" s="84"/>
      <c r="AG876" s="84"/>
      <c r="AH876" s="84"/>
      <c r="AI876" s="84"/>
      <c r="AJ876" s="84"/>
    </row>
    <row r="877" spans="18:36" ht="12.75">
      <c r="R877" s="21"/>
      <c r="X877" s="3"/>
      <c r="AF877" s="84"/>
      <c r="AG877" s="84"/>
      <c r="AH877" s="84"/>
      <c r="AI877" s="84"/>
      <c r="AJ877" s="84"/>
    </row>
    <row r="878" spans="18:36" ht="12.75">
      <c r="R878" s="21"/>
      <c r="X878" s="3"/>
      <c r="AF878" s="84"/>
      <c r="AG878" s="84"/>
      <c r="AH878" s="84"/>
      <c r="AI878" s="84"/>
      <c r="AJ878" s="84"/>
    </row>
    <row r="879" spans="18:36" ht="12.75">
      <c r="R879" s="21"/>
      <c r="X879" s="3"/>
      <c r="AF879" s="84"/>
      <c r="AG879" s="84"/>
      <c r="AH879" s="84"/>
      <c r="AI879" s="84"/>
      <c r="AJ879" s="84"/>
    </row>
    <row r="880" spans="18:36" ht="12.75">
      <c r="R880" s="21"/>
      <c r="X880" s="3"/>
      <c r="AF880" s="84"/>
      <c r="AG880" s="84"/>
      <c r="AH880" s="84"/>
      <c r="AI880" s="84"/>
      <c r="AJ880" s="84"/>
    </row>
    <row r="881" spans="18:36" ht="12.75">
      <c r="R881" s="21"/>
      <c r="X881" s="3"/>
      <c r="AF881" s="84"/>
      <c r="AG881" s="84"/>
      <c r="AH881" s="84"/>
      <c r="AI881" s="84"/>
      <c r="AJ881" s="84"/>
    </row>
    <row r="882" spans="18:36" ht="12.75">
      <c r="R882" s="21"/>
      <c r="X882" s="3"/>
      <c r="AF882" s="84"/>
      <c r="AG882" s="84"/>
      <c r="AH882" s="84"/>
      <c r="AI882" s="84"/>
      <c r="AJ882" s="84"/>
    </row>
    <row r="883" spans="18:36" ht="12.75">
      <c r="R883" s="21"/>
      <c r="X883" s="3"/>
      <c r="AF883" s="84"/>
      <c r="AG883" s="84"/>
      <c r="AH883" s="84"/>
      <c r="AI883" s="84"/>
      <c r="AJ883" s="84"/>
    </row>
    <row r="884" spans="18:36" ht="12.75">
      <c r="R884" s="21"/>
      <c r="X884" s="3"/>
      <c r="AF884" s="84"/>
      <c r="AG884" s="84"/>
      <c r="AH884" s="84"/>
      <c r="AI884" s="84"/>
      <c r="AJ884" s="84"/>
    </row>
    <row r="885" spans="18:36" ht="12.75">
      <c r="R885" s="21"/>
      <c r="X885" s="3"/>
      <c r="AF885" s="84"/>
      <c r="AG885" s="84"/>
      <c r="AH885" s="84"/>
      <c r="AI885" s="84"/>
      <c r="AJ885" s="84"/>
    </row>
    <row r="886" spans="18:36" ht="12.75">
      <c r="R886" s="21"/>
      <c r="X886" s="3"/>
      <c r="AF886" s="84"/>
      <c r="AG886" s="84"/>
      <c r="AH886" s="84"/>
      <c r="AI886" s="84"/>
      <c r="AJ886" s="84"/>
    </row>
    <row r="887" spans="18:36" ht="12.75">
      <c r="R887" s="21"/>
      <c r="X887" s="3"/>
      <c r="AF887" s="84"/>
      <c r="AG887" s="84"/>
      <c r="AH887" s="84"/>
      <c r="AI887" s="84"/>
      <c r="AJ887" s="84"/>
    </row>
    <row r="888" spans="18:36" ht="12.75">
      <c r="R888" s="21"/>
      <c r="X888" s="3"/>
      <c r="AF888" s="84"/>
      <c r="AG888" s="84"/>
      <c r="AH888" s="84"/>
      <c r="AI888" s="84"/>
      <c r="AJ888" s="84"/>
    </row>
    <row r="889" spans="18:36" ht="12.75">
      <c r="R889" s="21"/>
      <c r="X889" s="3"/>
      <c r="AF889" s="84"/>
      <c r="AG889" s="84"/>
      <c r="AH889" s="84"/>
      <c r="AI889" s="84"/>
      <c r="AJ889" s="84"/>
    </row>
    <row r="890" spans="18:36" ht="12.75">
      <c r="R890" s="21"/>
      <c r="X890" s="3"/>
      <c r="AF890" s="84"/>
      <c r="AG890" s="84"/>
      <c r="AH890" s="84"/>
      <c r="AI890" s="84"/>
      <c r="AJ890" s="84"/>
    </row>
    <row r="891" spans="18:36" ht="12.75">
      <c r="R891" s="21"/>
      <c r="X891" s="3"/>
      <c r="AF891" s="84"/>
      <c r="AG891" s="84"/>
      <c r="AH891" s="84"/>
      <c r="AI891" s="84"/>
      <c r="AJ891" s="84"/>
    </row>
    <row r="892" spans="18:36" ht="12.75">
      <c r="R892" s="21"/>
      <c r="X892" s="3"/>
      <c r="AF892" s="84"/>
      <c r="AG892" s="84"/>
      <c r="AH892" s="84"/>
      <c r="AI892" s="84"/>
      <c r="AJ892" s="84"/>
    </row>
    <row r="893" spans="18:36" ht="12.75">
      <c r="R893" s="21"/>
      <c r="X893" s="3"/>
      <c r="AF893" s="84"/>
      <c r="AG893" s="84"/>
      <c r="AH893" s="84"/>
      <c r="AI893" s="84"/>
      <c r="AJ893" s="84"/>
    </row>
    <row r="894" spans="18:36" ht="12.75">
      <c r="R894" s="21"/>
      <c r="X894" s="3"/>
      <c r="AF894" s="84"/>
      <c r="AG894" s="84"/>
      <c r="AH894" s="84"/>
      <c r="AI894" s="84"/>
      <c r="AJ894" s="84"/>
    </row>
    <row r="895" spans="18:36" ht="12.75">
      <c r="R895" s="21"/>
      <c r="X895" s="3"/>
      <c r="AF895" s="84"/>
      <c r="AG895" s="84"/>
      <c r="AH895" s="84"/>
      <c r="AI895" s="84"/>
      <c r="AJ895" s="84"/>
    </row>
    <row r="896" spans="18:36" ht="12.75">
      <c r="R896" s="21"/>
      <c r="X896" s="3"/>
      <c r="AF896" s="84"/>
      <c r="AG896" s="84"/>
      <c r="AH896" s="84"/>
      <c r="AI896" s="84"/>
      <c r="AJ896" s="84"/>
    </row>
    <row r="897" spans="18:36" ht="12.75">
      <c r="R897" s="21"/>
      <c r="X897" s="3"/>
      <c r="AF897" s="84"/>
      <c r="AG897" s="84"/>
      <c r="AH897" s="84"/>
      <c r="AI897" s="84"/>
      <c r="AJ897" s="84"/>
    </row>
    <row r="898" spans="18:36" ht="12.75">
      <c r="R898" s="21"/>
      <c r="X898" s="3"/>
      <c r="AF898" s="84"/>
      <c r="AG898" s="84"/>
      <c r="AH898" s="84"/>
      <c r="AI898" s="84"/>
      <c r="AJ898" s="84"/>
    </row>
    <row r="899" spans="18:36" ht="12.75">
      <c r="R899" s="21"/>
      <c r="X899" s="3"/>
      <c r="AF899" s="84"/>
      <c r="AG899" s="84"/>
      <c r="AH899" s="84"/>
      <c r="AI899" s="84"/>
      <c r="AJ899" s="84"/>
    </row>
    <row r="900" spans="18:36" ht="12.75">
      <c r="R900" s="21"/>
      <c r="X900" s="3"/>
      <c r="AF900" s="84"/>
      <c r="AG900" s="84"/>
      <c r="AH900" s="84"/>
      <c r="AI900" s="84"/>
      <c r="AJ900" s="84"/>
    </row>
    <row r="901" spans="18:36" ht="12.75">
      <c r="R901" s="21"/>
      <c r="X901" s="3"/>
      <c r="AF901" s="84"/>
      <c r="AG901" s="84"/>
      <c r="AH901" s="84"/>
      <c r="AI901" s="84"/>
      <c r="AJ901" s="84"/>
    </row>
    <row r="902" spans="18:36" ht="12.75">
      <c r="R902" s="21"/>
      <c r="X902" s="3"/>
      <c r="AF902" s="84"/>
      <c r="AG902" s="84"/>
      <c r="AH902" s="84"/>
      <c r="AI902" s="84"/>
      <c r="AJ902" s="84"/>
    </row>
    <row r="903" spans="18:36" ht="12.75">
      <c r="R903" s="21"/>
      <c r="X903" s="3"/>
      <c r="AF903" s="84"/>
      <c r="AG903" s="84"/>
      <c r="AH903" s="84"/>
      <c r="AI903" s="84"/>
      <c r="AJ903" s="84"/>
    </row>
    <row r="904" spans="18:36" ht="12.75">
      <c r="R904" s="21"/>
      <c r="X904" s="3"/>
      <c r="AF904" s="84"/>
      <c r="AG904" s="84"/>
      <c r="AH904" s="84"/>
      <c r="AI904" s="84"/>
      <c r="AJ904" s="84"/>
    </row>
    <row r="905" spans="18:36" ht="12.75">
      <c r="R905" s="21"/>
      <c r="X905" s="3"/>
      <c r="AF905" s="84"/>
      <c r="AG905" s="84"/>
      <c r="AH905" s="84"/>
      <c r="AI905" s="84"/>
      <c r="AJ905" s="84"/>
    </row>
    <row r="906" spans="18:36" ht="12.75">
      <c r="R906" s="21"/>
      <c r="X906" s="3"/>
      <c r="AF906" s="84"/>
      <c r="AG906" s="84"/>
      <c r="AH906" s="84"/>
      <c r="AI906" s="84"/>
      <c r="AJ906" s="84"/>
    </row>
    <row r="907" spans="18:36" ht="12.75">
      <c r="R907" s="21"/>
      <c r="X907" s="3"/>
      <c r="AF907" s="84"/>
      <c r="AG907" s="84"/>
      <c r="AH907" s="84"/>
      <c r="AI907" s="84"/>
      <c r="AJ907" s="84"/>
    </row>
    <row r="908" spans="18:36" ht="12.75">
      <c r="R908" s="21"/>
      <c r="X908" s="3"/>
      <c r="AF908" s="84"/>
      <c r="AG908" s="84"/>
      <c r="AH908" s="84"/>
      <c r="AI908" s="84"/>
      <c r="AJ908" s="84"/>
    </row>
    <row r="909" spans="18:36" ht="12.75">
      <c r="R909" s="21"/>
      <c r="X909" s="3"/>
      <c r="AF909" s="84"/>
      <c r="AG909" s="84"/>
      <c r="AH909" s="84"/>
      <c r="AI909" s="84"/>
      <c r="AJ909" s="84"/>
    </row>
    <row r="910" spans="18:36" ht="12.75">
      <c r="R910" s="21"/>
      <c r="X910" s="3"/>
      <c r="AF910" s="84"/>
      <c r="AG910" s="84"/>
      <c r="AH910" s="84"/>
      <c r="AI910" s="84"/>
      <c r="AJ910" s="84"/>
    </row>
    <row r="911" spans="18:36" ht="12.75">
      <c r="R911" s="21"/>
      <c r="X911" s="3"/>
      <c r="AF911" s="84"/>
      <c r="AG911" s="84"/>
      <c r="AH911" s="84"/>
      <c r="AI911" s="84"/>
      <c r="AJ911" s="84"/>
    </row>
    <row r="912" spans="18:36" ht="12.75">
      <c r="R912" s="21"/>
      <c r="X912" s="3"/>
      <c r="AF912" s="84"/>
      <c r="AG912" s="84"/>
      <c r="AH912" s="84"/>
      <c r="AI912" s="84"/>
      <c r="AJ912" s="84"/>
    </row>
    <row r="913" spans="18:36" ht="12.75">
      <c r="R913" s="21"/>
      <c r="X913" s="3"/>
      <c r="AF913" s="84"/>
      <c r="AG913" s="84"/>
      <c r="AH913" s="84"/>
      <c r="AI913" s="84"/>
      <c r="AJ913" s="84"/>
    </row>
    <row r="914" spans="18:36" ht="12.75">
      <c r="R914" s="21"/>
      <c r="X914" s="3"/>
      <c r="AF914" s="84"/>
      <c r="AG914" s="84"/>
      <c r="AH914" s="84"/>
      <c r="AI914" s="84"/>
      <c r="AJ914" s="84"/>
    </row>
    <row r="915" spans="18:36" ht="12.75">
      <c r="R915" s="21"/>
      <c r="X915" s="3"/>
      <c r="AF915" s="84"/>
      <c r="AG915" s="84"/>
      <c r="AH915" s="84"/>
      <c r="AI915" s="84"/>
      <c r="AJ915" s="84"/>
    </row>
    <row r="916" spans="18:36" ht="12.75">
      <c r="R916" s="21"/>
      <c r="X916" s="3"/>
      <c r="AF916" s="84"/>
      <c r="AG916" s="84"/>
      <c r="AH916" s="84"/>
      <c r="AI916" s="84"/>
      <c r="AJ916" s="84"/>
    </row>
    <row r="917" spans="18:36" ht="12.75">
      <c r="R917" s="21"/>
      <c r="X917" s="3"/>
      <c r="AF917" s="84"/>
      <c r="AG917" s="84"/>
      <c r="AH917" s="84"/>
      <c r="AI917" s="84"/>
      <c r="AJ917" s="84"/>
    </row>
    <row r="918" spans="18:36" ht="12.75">
      <c r="R918" s="21"/>
      <c r="X918" s="3"/>
      <c r="AF918" s="84"/>
      <c r="AG918" s="84"/>
      <c r="AH918" s="84"/>
      <c r="AI918" s="84"/>
      <c r="AJ918" s="84"/>
    </row>
    <row r="919" spans="18:36" ht="12.75">
      <c r="R919" s="21"/>
      <c r="X919" s="3"/>
      <c r="AF919" s="84"/>
      <c r="AG919" s="84"/>
      <c r="AH919" s="84"/>
      <c r="AI919" s="84"/>
      <c r="AJ919" s="84"/>
    </row>
    <row r="920" spans="18:36" ht="12.75">
      <c r="R920" s="21"/>
      <c r="X920" s="3"/>
      <c r="AF920" s="84"/>
      <c r="AG920" s="84"/>
      <c r="AH920" s="84"/>
      <c r="AI920" s="84"/>
      <c r="AJ920" s="84"/>
    </row>
    <row r="921" spans="18:36" ht="12.75">
      <c r="R921" s="21"/>
      <c r="X921" s="3"/>
      <c r="AF921" s="84"/>
      <c r="AG921" s="84"/>
      <c r="AH921" s="84"/>
      <c r="AI921" s="84"/>
      <c r="AJ921" s="84"/>
    </row>
    <row r="922" spans="18:36" ht="12.75">
      <c r="R922" s="21"/>
      <c r="X922" s="3"/>
      <c r="AF922" s="84"/>
      <c r="AG922" s="84"/>
      <c r="AH922" s="84"/>
      <c r="AI922" s="84"/>
      <c r="AJ922" s="84"/>
    </row>
    <row r="923" spans="18:36" ht="12.75">
      <c r="R923" s="21"/>
      <c r="X923" s="3"/>
      <c r="AF923" s="84"/>
      <c r="AG923" s="84"/>
      <c r="AH923" s="84"/>
      <c r="AI923" s="84"/>
      <c r="AJ923" s="84"/>
    </row>
    <row r="924" spans="18:36" ht="12.75">
      <c r="R924" s="21"/>
      <c r="X924" s="3"/>
      <c r="AF924" s="84"/>
      <c r="AG924" s="84"/>
      <c r="AH924" s="84"/>
      <c r="AI924" s="84"/>
      <c r="AJ924" s="84"/>
    </row>
    <row r="925" spans="18:36" ht="12.75">
      <c r="R925" s="21"/>
      <c r="X925" s="3"/>
      <c r="AF925" s="84"/>
      <c r="AG925" s="84"/>
      <c r="AH925" s="84"/>
      <c r="AI925" s="84"/>
      <c r="AJ925" s="84"/>
    </row>
    <row r="926" spans="18:36" ht="12.75">
      <c r="R926" s="21"/>
      <c r="X926" s="3"/>
      <c r="AF926" s="84"/>
      <c r="AG926" s="84"/>
      <c r="AH926" s="84"/>
      <c r="AI926" s="84"/>
      <c r="AJ926" s="84"/>
    </row>
    <row r="927" spans="18:36" ht="12.75">
      <c r="R927" s="21"/>
      <c r="X927" s="3"/>
      <c r="AF927" s="84"/>
      <c r="AG927" s="84"/>
      <c r="AH927" s="84"/>
      <c r="AI927" s="84"/>
      <c r="AJ927" s="84"/>
    </row>
    <row r="928" spans="18:36" ht="12.75">
      <c r="R928" s="21"/>
      <c r="X928" s="3"/>
      <c r="AF928" s="84"/>
      <c r="AG928" s="84"/>
      <c r="AH928" s="84"/>
      <c r="AI928" s="84"/>
      <c r="AJ928" s="84"/>
    </row>
    <row r="929" spans="18:36" ht="12.75">
      <c r="R929" s="21"/>
      <c r="X929" s="3"/>
      <c r="AF929" s="84"/>
      <c r="AG929" s="84"/>
      <c r="AH929" s="84"/>
      <c r="AI929" s="84"/>
      <c r="AJ929" s="84"/>
    </row>
    <row r="930" spans="18:36" ht="12.75">
      <c r="R930" s="21"/>
      <c r="X930" s="3"/>
      <c r="AF930" s="84"/>
      <c r="AG930" s="84"/>
      <c r="AH930" s="84"/>
      <c r="AI930" s="84"/>
      <c r="AJ930" s="84"/>
    </row>
    <row r="931" spans="18:36" ht="12.75">
      <c r="R931" s="21"/>
      <c r="X931" s="3"/>
      <c r="AF931" s="84"/>
      <c r="AG931" s="84"/>
      <c r="AH931" s="84"/>
      <c r="AI931" s="84"/>
      <c r="AJ931" s="84"/>
    </row>
    <row r="932" spans="18:36" ht="12.75">
      <c r="R932" s="21"/>
      <c r="X932" s="3"/>
      <c r="AF932" s="84"/>
      <c r="AG932" s="84"/>
      <c r="AH932" s="84"/>
      <c r="AI932" s="84"/>
      <c r="AJ932" s="84"/>
    </row>
    <row r="933" spans="18:36" ht="12.75">
      <c r="R933" s="21"/>
      <c r="X933" s="3"/>
      <c r="AF933" s="84"/>
      <c r="AG933" s="84"/>
      <c r="AH933" s="84"/>
      <c r="AI933" s="84"/>
      <c r="AJ933" s="84"/>
    </row>
    <row r="934" spans="18:36" ht="12.75">
      <c r="R934" s="21"/>
      <c r="X934" s="3"/>
      <c r="AF934" s="84"/>
      <c r="AG934" s="84"/>
      <c r="AH934" s="84"/>
      <c r="AI934" s="84"/>
      <c r="AJ934" s="84"/>
    </row>
    <row r="935" spans="18:36" ht="12.75">
      <c r="R935" s="21"/>
      <c r="X935" s="3"/>
      <c r="AF935" s="84"/>
      <c r="AG935" s="84"/>
      <c r="AH935" s="84"/>
      <c r="AI935" s="84"/>
      <c r="AJ935" s="84"/>
    </row>
    <row r="936" spans="18:36" ht="12.75">
      <c r="R936" s="21"/>
      <c r="X936" s="3"/>
      <c r="AF936" s="84"/>
      <c r="AG936" s="84"/>
      <c r="AH936" s="84"/>
      <c r="AI936" s="84"/>
      <c r="AJ936" s="84"/>
    </row>
    <row r="937" spans="18:36" ht="12.75">
      <c r="R937" s="21"/>
      <c r="X937" s="3"/>
      <c r="AF937" s="84"/>
      <c r="AG937" s="84"/>
      <c r="AH937" s="84"/>
      <c r="AI937" s="84"/>
      <c r="AJ937" s="84"/>
    </row>
    <row r="938" spans="18:36" ht="12.75">
      <c r="R938" s="21"/>
      <c r="X938" s="3"/>
      <c r="AF938" s="84"/>
      <c r="AG938" s="84"/>
      <c r="AH938" s="84"/>
      <c r="AI938" s="84"/>
      <c r="AJ938" s="84"/>
    </row>
    <row r="939" spans="18:36" ht="12.75">
      <c r="R939" s="21"/>
      <c r="X939" s="3"/>
      <c r="AF939" s="84"/>
      <c r="AG939" s="84"/>
      <c r="AH939" s="84"/>
      <c r="AI939" s="84"/>
      <c r="AJ939" s="84"/>
    </row>
    <row r="940" spans="18:36" ht="12.75">
      <c r="R940" s="21"/>
      <c r="X940" s="3"/>
      <c r="AF940" s="84"/>
      <c r="AG940" s="84"/>
      <c r="AH940" s="84"/>
      <c r="AI940" s="84"/>
      <c r="AJ940" s="84"/>
    </row>
    <row r="941" spans="18:36" ht="12.75">
      <c r="R941" s="21"/>
      <c r="X941" s="3"/>
      <c r="AF941" s="84"/>
      <c r="AG941" s="84"/>
      <c r="AH941" s="84"/>
      <c r="AI941" s="84"/>
      <c r="AJ941" s="84"/>
    </row>
    <row r="942" spans="18:36" ht="12.75">
      <c r="R942" s="21"/>
      <c r="X942" s="3"/>
      <c r="AF942" s="84"/>
      <c r="AG942" s="84"/>
      <c r="AH942" s="84"/>
      <c r="AI942" s="84"/>
      <c r="AJ942" s="84"/>
    </row>
    <row r="943" spans="18:36" ht="12.75">
      <c r="R943" s="21"/>
      <c r="X943" s="3"/>
      <c r="AF943" s="84"/>
      <c r="AG943" s="84"/>
      <c r="AH943" s="84"/>
      <c r="AI943" s="84"/>
      <c r="AJ943" s="84"/>
    </row>
    <row r="944" spans="18:36" ht="12.75">
      <c r="R944" s="21"/>
      <c r="X944" s="3"/>
      <c r="AF944" s="84"/>
      <c r="AG944" s="84"/>
      <c r="AH944" s="84"/>
      <c r="AI944" s="84"/>
      <c r="AJ944" s="84"/>
    </row>
    <row r="945" spans="18:36" ht="12.75">
      <c r="R945" s="21"/>
      <c r="X945" s="3"/>
      <c r="AF945" s="84"/>
      <c r="AG945" s="84"/>
      <c r="AH945" s="84"/>
      <c r="AI945" s="84"/>
      <c r="AJ945" s="84"/>
    </row>
    <row r="946" spans="18:36" ht="12.75">
      <c r="R946" s="21"/>
      <c r="X946" s="3"/>
      <c r="AF946" s="84"/>
      <c r="AG946" s="84"/>
      <c r="AH946" s="84"/>
      <c r="AI946" s="84"/>
      <c r="AJ946" s="84"/>
    </row>
    <row r="947" spans="18:36" ht="12.75">
      <c r="R947" s="21"/>
      <c r="X947" s="3"/>
      <c r="AF947" s="84"/>
      <c r="AG947" s="84"/>
      <c r="AH947" s="84"/>
      <c r="AI947" s="84"/>
      <c r="AJ947" s="84"/>
    </row>
    <row r="948" spans="18:36" ht="12.75">
      <c r="R948" s="21"/>
      <c r="X948" s="3"/>
      <c r="AF948" s="84"/>
      <c r="AG948" s="84"/>
      <c r="AH948" s="84"/>
      <c r="AI948" s="84"/>
      <c r="AJ948" s="84"/>
    </row>
    <row r="949" spans="18:36" ht="12.75">
      <c r="R949" s="21"/>
      <c r="X949" s="3"/>
      <c r="AF949" s="84"/>
      <c r="AG949" s="84"/>
      <c r="AH949" s="84"/>
      <c r="AI949" s="84"/>
      <c r="AJ949" s="84"/>
    </row>
    <row r="950" spans="18:36" ht="12.75">
      <c r="R950" s="21"/>
      <c r="X950" s="3"/>
      <c r="AF950" s="84"/>
      <c r="AG950" s="84"/>
      <c r="AH950" s="84"/>
      <c r="AI950" s="84"/>
      <c r="AJ950" s="84"/>
    </row>
    <row r="951" spans="18:36" ht="12.75">
      <c r="R951" s="21"/>
      <c r="X951" s="3"/>
      <c r="AF951" s="84"/>
      <c r="AG951" s="84"/>
      <c r="AH951" s="84"/>
      <c r="AI951" s="84"/>
      <c r="AJ951" s="84"/>
    </row>
    <row r="952" spans="18:36" ht="12.75">
      <c r="R952" s="21"/>
      <c r="X952" s="3"/>
      <c r="AF952" s="84"/>
      <c r="AG952" s="84"/>
      <c r="AH952" s="84"/>
      <c r="AI952" s="84"/>
      <c r="AJ952" s="84"/>
    </row>
    <row r="953" spans="18:36" ht="12.75">
      <c r="R953" s="21"/>
      <c r="X953" s="3"/>
      <c r="AF953" s="84"/>
      <c r="AG953" s="84"/>
      <c r="AH953" s="84"/>
      <c r="AI953" s="84"/>
      <c r="AJ953" s="84"/>
    </row>
    <row r="954" spans="18:36" ht="12.75">
      <c r="R954" s="21"/>
      <c r="X954" s="3"/>
      <c r="AF954" s="84"/>
      <c r="AG954" s="84"/>
      <c r="AH954" s="84"/>
      <c r="AI954" s="84"/>
      <c r="AJ954" s="84"/>
    </row>
    <row r="955" spans="18:36" ht="12.75">
      <c r="R955" s="21"/>
      <c r="X955" s="3"/>
      <c r="AF955" s="84"/>
      <c r="AG955" s="84"/>
      <c r="AH955" s="84"/>
      <c r="AI955" s="84"/>
      <c r="AJ955" s="84"/>
    </row>
    <row r="956" spans="18:36" ht="12.75">
      <c r="R956" s="21"/>
      <c r="X956" s="3"/>
      <c r="AF956" s="84"/>
      <c r="AG956" s="84"/>
      <c r="AH956" s="84"/>
      <c r="AI956" s="84"/>
      <c r="AJ956" s="84"/>
    </row>
    <row r="957" spans="18:36" ht="12.75">
      <c r="R957" s="21"/>
      <c r="X957" s="3"/>
      <c r="AF957" s="84"/>
      <c r="AG957" s="84"/>
      <c r="AH957" s="84"/>
      <c r="AI957" s="84"/>
      <c r="AJ957" s="84"/>
    </row>
    <row r="958" spans="18:36" ht="12.75">
      <c r="R958" s="21"/>
      <c r="X958" s="3"/>
      <c r="AF958" s="84"/>
      <c r="AG958" s="84"/>
      <c r="AH958" s="84"/>
      <c r="AI958" s="84"/>
      <c r="AJ958" s="84"/>
    </row>
    <row r="959" spans="18:36" ht="12.75">
      <c r="R959" s="21"/>
      <c r="X959" s="3"/>
      <c r="AF959" s="84"/>
      <c r="AG959" s="84"/>
      <c r="AH959" s="84"/>
      <c r="AI959" s="84"/>
      <c r="AJ959" s="84"/>
    </row>
    <row r="960" spans="18:36" ht="12.75">
      <c r="R960" s="21"/>
      <c r="X960" s="3"/>
      <c r="AF960" s="84"/>
      <c r="AG960" s="84"/>
      <c r="AH960" s="84"/>
      <c r="AI960" s="84"/>
      <c r="AJ960" s="84"/>
    </row>
    <row r="961" spans="18:36" ht="12.75">
      <c r="R961" s="21"/>
      <c r="X961" s="3"/>
      <c r="AF961" s="84"/>
      <c r="AG961" s="84"/>
      <c r="AH961" s="84"/>
      <c r="AI961" s="84"/>
      <c r="AJ961" s="84"/>
    </row>
    <row r="962" spans="18:36" ht="12.75">
      <c r="R962" s="21"/>
      <c r="X962" s="3"/>
      <c r="AF962" s="84"/>
      <c r="AG962" s="84"/>
      <c r="AH962" s="84"/>
      <c r="AI962" s="84"/>
      <c r="AJ962" s="84"/>
    </row>
    <row r="963" spans="18:36" ht="12.75">
      <c r="R963" s="21"/>
      <c r="X963" s="3"/>
      <c r="AF963" s="84"/>
      <c r="AG963" s="84"/>
      <c r="AH963" s="84"/>
      <c r="AI963" s="84"/>
      <c r="AJ963" s="84"/>
    </row>
    <row r="964" spans="18:36" ht="12.75">
      <c r="R964" s="21"/>
      <c r="X964" s="3"/>
      <c r="AF964" s="84"/>
      <c r="AG964" s="84"/>
      <c r="AH964" s="84"/>
      <c r="AI964" s="84"/>
      <c r="AJ964" s="84"/>
    </row>
    <row r="965" spans="18:36" ht="12.75">
      <c r="R965" s="21"/>
      <c r="X965" s="3"/>
      <c r="AF965" s="84"/>
      <c r="AG965" s="84"/>
      <c r="AH965" s="84"/>
      <c r="AI965" s="84"/>
      <c r="AJ965" s="84"/>
    </row>
    <row r="966" spans="18:36" ht="12.75">
      <c r="R966" s="21"/>
      <c r="X966" s="3"/>
      <c r="AF966" s="84"/>
      <c r="AG966" s="84"/>
      <c r="AH966" s="84"/>
      <c r="AI966" s="84"/>
      <c r="AJ966" s="84"/>
    </row>
    <row r="967" spans="18:36" ht="12.75">
      <c r="R967" s="21"/>
      <c r="X967" s="3"/>
      <c r="AF967" s="84"/>
      <c r="AG967" s="84"/>
      <c r="AH967" s="84"/>
      <c r="AI967" s="84"/>
      <c r="AJ967" s="84"/>
    </row>
    <row r="968" spans="18:36" ht="12.75">
      <c r="R968" s="21"/>
      <c r="X968" s="3"/>
      <c r="AF968" s="84"/>
      <c r="AG968" s="84"/>
      <c r="AH968" s="84"/>
      <c r="AI968" s="84"/>
      <c r="AJ968" s="84"/>
    </row>
    <row r="969" spans="18:36" ht="12.75">
      <c r="R969" s="21"/>
      <c r="X969" s="3"/>
      <c r="AF969" s="84"/>
      <c r="AG969" s="84"/>
      <c r="AH969" s="84"/>
      <c r="AI969" s="84"/>
      <c r="AJ969" s="84"/>
    </row>
    <row r="970" spans="18:36" ht="12.75">
      <c r="R970" s="21"/>
      <c r="X970" s="3"/>
      <c r="AF970" s="84"/>
      <c r="AG970" s="84"/>
      <c r="AH970" s="84"/>
      <c r="AI970" s="84"/>
      <c r="AJ970" s="84"/>
    </row>
    <row r="971" spans="18:36" ht="12.75">
      <c r="R971" s="21"/>
      <c r="X971" s="3"/>
      <c r="AF971" s="84"/>
      <c r="AG971" s="84"/>
      <c r="AH971" s="84"/>
      <c r="AI971" s="84"/>
      <c r="AJ971" s="84"/>
    </row>
    <row r="972" spans="18:36" ht="12.75">
      <c r="R972" s="21"/>
      <c r="X972" s="3"/>
      <c r="AF972" s="84"/>
      <c r="AG972" s="84"/>
      <c r="AH972" s="84"/>
      <c r="AI972" s="84"/>
      <c r="AJ972" s="84"/>
    </row>
    <row r="973" spans="18:36" ht="12.75">
      <c r="R973" s="21"/>
      <c r="X973" s="3"/>
      <c r="AF973" s="84"/>
      <c r="AG973" s="84"/>
      <c r="AH973" s="84"/>
      <c r="AI973" s="84"/>
      <c r="AJ973" s="84"/>
    </row>
    <row r="974" spans="18:36" ht="12.75">
      <c r="R974" s="21"/>
      <c r="X974" s="3"/>
      <c r="AF974" s="84"/>
      <c r="AG974" s="84"/>
      <c r="AH974" s="84"/>
      <c r="AI974" s="84"/>
      <c r="AJ974" s="84"/>
    </row>
    <row r="975" spans="18:36" ht="12.75">
      <c r="R975" s="21"/>
      <c r="X975" s="3"/>
      <c r="AF975" s="84"/>
      <c r="AG975" s="84"/>
      <c r="AH975" s="84"/>
      <c r="AI975" s="84"/>
      <c r="AJ975" s="84"/>
    </row>
    <row r="976" spans="18:36" ht="12.75">
      <c r="R976" s="21"/>
      <c r="X976" s="3"/>
      <c r="AF976" s="84"/>
      <c r="AG976" s="84"/>
      <c r="AH976" s="84"/>
      <c r="AI976" s="84"/>
      <c r="AJ976" s="84"/>
    </row>
    <row r="977" spans="18:36" ht="12.75">
      <c r="R977" s="21"/>
      <c r="X977" s="3"/>
      <c r="AF977" s="84"/>
      <c r="AG977" s="84"/>
      <c r="AH977" s="84"/>
      <c r="AI977" s="84"/>
      <c r="AJ977" s="84"/>
    </row>
    <row r="978" spans="18:36" ht="12.75">
      <c r="R978" s="21"/>
      <c r="X978" s="3"/>
      <c r="AF978" s="84"/>
      <c r="AG978" s="84"/>
      <c r="AH978" s="84"/>
      <c r="AI978" s="84"/>
      <c r="AJ978" s="84"/>
    </row>
    <row r="979" spans="18:36" ht="12.75">
      <c r="R979" s="21"/>
      <c r="X979" s="3"/>
      <c r="AF979" s="84"/>
      <c r="AG979" s="84"/>
      <c r="AH979" s="84"/>
      <c r="AI979" s="84"/>
      <c r="AJ979" s="84"/>
    </row>
    <row r="980" spans="18:36" ht="12.75">
      <c r="R980" s="21"/>
      <c r="X980" s="3"/>
      <c r="AF980" s="84"/>
      <c r="AG980" s="84"/>
      <c r="AH980" s="84"/>
      <c r="AI980" s="84"/>
      <c r="AJ980" s="84"/>
    </row>
    <row r="981" spans="18:36" ht="12.75">
      <c r="R981" s="21"/>
      <c r="X981" s="3"/>
      <c r="AF981" s="84"/>
      <c r="AG981" s="84"/>
      <c r="AH981" s="84"/>
      <c r="AI981" s="84"/>
      <c r="AJ981" s="84"/>
    </row>
    <row r="982" spans="18:36" ht="12.75">
      <c r="R982" s="21"/>
      <c r="X982" s="3"/>
      <c r="AF982" s="84"/>
      <c r="AG982" s="84"/>
      <c r="AH982" s="84"/>
      <c r="AI982" s="84"/>
      <c r="AJ982" s="84"/>
    </row>
    <row r="983" spans="18:36" ht="12.75">
      <c r="R983" s="21"/>
      <c r="X983" s="3"/>
      <c r="AF983" s="84"/>
      <c r="AG983" s="84"/>
      <c r="AH983" s="84"/>
      <c r="AI983" s="84"/>
      <c r="AJ983" s="84"/>
    </row>
    <row r="984" spans="18:36" ht="12.75">
      <c r="R984" s="21"/>
      <c r="X984" s="3"/>
      <c r="AF984" s="84"/>
      <c r="AG984" s="84"/>
      <c r="AH984" s="84"/>
      <c r="AI984" s="84"/>
      <c r="AJ984" s="84"/>
    </row>
    <row r="985" spans="18:36" ht="12.75">
      <c r="R985" s="21"/>
      <c r="X985" s="3"/>
      <c r="AF985" s="84"/>
      <c r="AG985" s="84"/>
      <c r="AH985" s="84"/>
      <c r="AI985" s="84"/>
      <c r="AJ985" s="84"/>
    </row>
    <row r="986" spans="18:36" ht="12.75">
      <c r="R986" s="21"/>
      <c r="X986" s="3"/>
      <c r="AF986" s="84"/>
      <c r="AG986" s="84"/>
      <c r="AH986" s="84"/>
      <c r="AI986" s="84"/>
      <c r="AJ986" s="84"/>
    </row>
    <row r="987" spans="18:36" ht="12.75">
      <c r="R987" s="21"/>
      <c r="X987" s="3"/>
      <c r="AF987" s="84"/>
      <c r="AG987" s="84"/>
      <c r="AH987" s="84"/>
      <c r="AI987" s="84"/>
      <c r="AJ987" s="84"/>
    </row>
    <row r="988" spans="18:36" ht="12.75">
      <c r="R988" s="21"/>
      <c r="X988" s="3"/>
      <c r="AF988" s="84"/>
      <c r="AG988" s="84"/>
      <c r="AH988" s="84"/>
      <c r="AI988" s="84"/>
      <c r="AJ988" s="84"/>
    </row>
    <row r="989" spans="18:36" ht="12.75">
      <c r="R989" s="21"/>
      <c r="X989" s="3"/>
      <c r="AF989" s="84"/>
      <c r="AG989" s="84"/>
      <c r="AH989" s="84"/>
      <c r="AI989" s="84"/>
      <c r="AJ989" s="84"/>
    </row>
    <row r="990" spans="18:36" ht="12.75">
      <c r="R990" s="21"/>
      <c r="X990" s="3"/>
      <c r="AF990" s="84"/>
      <c r="AG990" s="84"/>
      <c r="AH990" s="84"/>
      <c r="AI990" s="84"/>
      <c r="AJ990" s="84"/>
    </row>
    <row r="991" spans="18:36" ht="12.75">
      <c r="R991" s="21"/>
      <c r="X991" s="3"/>
      <c r="AF991" s="84"/>
      <c r="AG991" s="84"/>
      <c r="AH991" s="84"/>
      <c r="AI991" s="84"/>
      <c r="AJ991" s="84"/>
    </row>
    <row r="992" spans="18:36" ht="12.75">
      <c r="R992" s="21"/>
      <c r="X992" s="3"/>
      <c r="AF992" s="84"/>
      <c r="AG992" s="84"/>
      <c r="AH992" s="84"/>
      <c r="AI992" s="84"/>
      <c r="AJ992" s="84"/>
    </row>
    <row r="993" spans="18:36" ht="12.75">
      <c r="R993" s="21"/>
      <c r="X993" s="3"/>
      <c r="AF993" s="84"/>
      <c r="AG993" s="84"/>
      <c r="AH993" s="84"/>
      <c r="AI993" s="84"/>
      <c r="AJ993" s="84"/>
    </row>
    <row r="994" spans="18:36" ht="12.75">
      <c r="R994" s="21"/>
      <c r="X994" s="3"/>
      <c r="AF994" s="84"/>
      <c r="AG994" s="84"/>
      <c r="AH994" s="84"/>
      <c r="AI994" s="84"/>
      <c r="AJ994" s="84"/>
    </row>
    <row r="995" spans="18:36" ht="12.75">
      <c r="R995" s="21"/>
      <c r="X995" s="3"/>
      <c r="AF995" s="84"/>
      <c r="AG995" s="84"/>
      <c r="AH995" s="84"/>
      <c r="AI995" s="84"/>
      <c r="AJ995" s="84"/>
    </row>
    <row r="996" spans="18:36" ht="12.75">
      <c r="R996" s="21"/>
      <c r="X996" s="3"/>
      <c r="AF996" s="84"/>
      <c r="AG996" s="84"/>
      <c r="AH996" s="84"/>
      <c r="AI996" s="84"/>
      <c r="AJ996" s="84"/>
    </row>
    <row r="997" spans="18:36" ht="12.75">
      <c r="R997" s="21"/>
      <c r="X997" s="3"/>
      <c r="AF997" s="84"/>
      <c r="AG997" s="84"/>
      <c r="AH997" s="84"/>
      <c r="AI997" s="84"/>
      <c r="AJ997" s="84"/>
    </row>
    <row r="998" spans="18:36" ht="12.75">
      <c r="R998" s="21"/>
      <c r="X998" s="3"/>
      <c r="AF998" s="84"/>
      <c r="AG998" s="84"/>
      <c r="AH998" s="84"/>
      <c r="AI998" s="84"/>
      <c r="AJ998" s="84"/>
    </row>
    <row r="999" spans="18:36" ht="12.75">
      <c r="R999" s="21"/>
      <c r="X999" s="3"/>
      <c r="AF999" s="84"/>
      <c r="AG999" s="84"/>
      <c r="AH999" s="84"/>
      <c r="AI999" s="84"/>
      <c r="AJ999" s="84"/>
    </row>
    <row r="1000" spans="18:36" ht="12.75">
      <c r="R1000" s="21"/>
      <c r="X1000" s="3"/>
      <c r="AF1000" s="84"/>
      <c r="AG1000" s="84"/>
      <c r="AH1000" s="84"/>
      <c r="AI1000" s="84"/>
      <c r="AJ1000" s="84"/>
    </row>
    <row r="1001" spans="18:36" ht="12.75">
      <c r="R1001" s="21"/>
      <c r="X1001" s="3"/>
      <c r="AF1001" s="84"/>
      <c r="AG1001" s="84"/>
      <c r="AH1001" s="84"/>
      <c r="AI1001" s="84"/>
      <c r="AJ1001" s="84"/>
    </row>
    <row r="1002" spans="18:36" ht="12.75">
      <c r="R1002" s="21"/>
      <c r="X1002" s="3"/>
      <c r="AF1002" s="84"/>
      <c r="AG1002" s="84"/>
      <c r="AH1002" s="84"/>
      <c r="AI1002" s="84"/>
      <c r="AJ1002" s="84"/>
    </row>
    <row r="1003" spans="18:36" ht="12.75">
      <c r="R1003" s="21"/>
      <c r="X1003" s="3"/>
      <c r="AF1003" s="84"/>
      <c r="AG1003" s="84"/>
      <c r="AH1003" s="84"/>
      <c r="AI1003" s="84"/>
      <c r="AJ1003" s="84"/>
    </row>
    <row r="1004" spans="18:36" ht="12.75">
      <c r="R1004" s="21"/>
      <c r="X1004" s="3"/>
      <c r="AF1004" s="84"/>
      <c r="AG1004" s="84"/>
      <c r="AH1004" s="84"/>
      <c r="AI1004" s="84"/>
      <c r="AJ1004" s="84"/>
    </row>
    <row r="1005" spans="18:36" ht="12.75">
      <c r="R1005" s="21"/>
      <c r="X1005" s="3"/>
      <c r="AF1005" s="84"/>
      <c r="AG1005" s="84"/>
      <c r="AH1005" s="84"/>
      <c r="AI1005" s="84"/>
      <c r="AJ1005" s="84"/>
    </row>
    <row r="1006" spans="18:36" ht="12.75">
      <c r="R1006" s="21"/>
      <c r="X1006" s="3"/>
      <c r="AF1006" s="84"/>
      <c r="AG1006" s="84"/>
      <c r="AH1006" s="84"/>
      <c r="AI1006" s="84"/>
      <c r="AJ1006" s="84"/>
    </row>
    <row r="1007" spans="18:36" ht="12.75">
      <c r="R1007" s="21"/>
      <c r="X1007" s="3"/>
      <c r="AF1007" s="84"/>
      <c r="AG1007" s="84"/>
      <c r="AH1007" s="84"/>
      <c r="AI1007" s="84"/>
      <c r="AJ1007" s="84"/>
    </row>
    <row r="1008" spans="18:36" ht="12.75">
      <c r="R1008" s="21"/>
      <c r="X1008" s="3"/>
      <c r="AF1008" s="84"/>
      <c r="AG1008" s="84"/>
      <c r="AH1008" s="84"/>
      <c r="AI1008" s="84"/>
      <c r="AJ1008" s="84"/>
    </row>
    <row r="1009" spans="18:36" ht="12.75">
      <c r="R1009" s="21"/>
      <c r="X1009" s="3"/>
      <c r="AF1009" s="84"/>
      <c r="AG1009" s="84"/>
      <c r="AH1009" s="84"/>
      <c r="AI1009" s="84"/>
      <c r="AJ1009" s="84"/>
    </row>
    <row r="1010" spans="18:36" ht="12.75">
      <c r="R1010" s="21"/>
      <c r="X1010" s="3"/>
      <c r="AF1010" s="84"/>
      <c r="AG1010" s="84"/>
      <c r="AH1010" s="84"/>
      <c r="AI1010" s="84"/>
      <c r="AJ1010" s="84"/>
    </row>
    <row r="1011" spans="18:36" ht="12.75">
      <c r="R1011" s="21"/>
      <c r="X1011" s="3"/>
      <c r="AF1011" s="84"/>
      <c r="AG1011" s="84"/>
      <c r="AH1011" s="84"/>
      <c r="AI1011" s="84"/>
      <c r="AJ1011" s="84"/>
    </row>
    <row r="1012" spans="18:36" ht="12.75">
      <c r="R1012" s="21"/>
      <c r="X1012" s="3"/>
      <c r="AF1012" s="84"/>
      <c r="AG1012" s="84"/>
      <c r="AH1012" s="84"/>
      <c r="AI1012" s="84"/>
      <c r="AJ1012" s="84"/>
    </row>
    <row r="1013" spans="18:36" ht="12.75">
      <c r="R1013" s="21"/>
      <c r="X1013" s="3"/>
      <c r="AF1013" s="84"/>
      <c r="AG1013" s="84"/>
      <c r="AH1013" s="84"/>
      <c r="AI1013" s="84"/>
      <c r="AJ1013" s="84"/>
    </row>
    <row r="1014" spans="18:36" ht="12.75">
      <c r="R1014" s="21"/>
      <c r="X1014" s="3"/>
      <c r="AF1014" s="84"/>
      <c r="AG1014" s="84"/>
      <c r="AH1014" s="84"/>
      <c r="AI1014" s="84"/>
      <c r="AJ1014" s="84"/>
    </row>
    <row r="1015" spans="18:36" ht="12.75">
      <c r="R1015" s="21"/>
      <c r="X1015" s="3"/>
      <c r="AF1015" s="84"/>
      <c r="AG1015" s="84"/>
      <c r="AH1015" s="84"/>
      <c r="AI1015" s="84"/>
      <c r="AJ1015" s="84"/>
    </row>
    <row r="1016" spans="18:36" ht="12.75">
      <c r="R1016" s="21"/>
      <c r="X1016" s="3"/>
      <c r="AF1016" s="84"/>
      <c r="AG1016" s="84"/>
      <c r="AH1016" s="84"/>
      <c r="AI1016" s="84"/>
      <c r="AJ1016" s="84"/>
    </row>
    <row r="1017" spans="18:36" ht="12.75">
      <c r="R1017" s="21"/>
      <c r="X1017" s="3"/>
      <c r="AF1017" s="84"/>
      <c r="AG1017" s="84"/>
      <c r="AH1017" s="84"/>
      <c r="AI1017" s="84"/>
      <c r="AJ1017" s="84"/>
    </row>
    <row r="1018" spans="18:36" ht="12.75">
      <c r="R1018" s="21"/>
      <c r="X1018" s="3"/>
      <c r="AF1018" s="84"/>
      <c r="AG1018" s="84"/>
      <c r="AH1018" s="84"/>
      <c r="AI1018" s="84"/>
      <c r="AJ1018" s="84"/>
    </row>
    <row r="1019" spans="18:36" ht="12.75">
      <c r="R1019" s="21"/>
      <c r="X1019" s="3"/>
      <c r="AF1019" s="84"/>
      <c r="AG1019" s="84"/>
      <c r="AH1019" s="84"/>
      <c r="AI1019" s="84"/>
      <c r="AJ1019" s="84"/>
    </row>
    <row r="1020" spans="18:36" ht="12.75">
      <c r="R1020" s="21"/>
      <c r="X1020" s="3"/>
      <c r="AF1020" s="84"/>
      <c r="AG1020" s="84"/>
      <c r="AH1020" s="84"/>
      <c r="AI1020" s="84"/>
      <c r="AJ1020" s="84"/>
    </row>
    <row r="1021" spans="18:36" ht="12.75">
      <c r="R1021" s="21"/>
      <c r="X1021" s="3"/>
      <c r="AF1021" s="84"/>
      <c r="AG1021" s="84"/>
      <c r="AH1021" s="84"/>
      <c r="AI1021" s="84"/>
      <c r="AJ1021" s="84"/>
    </row>
    <row r="1022" spans="18:36" ht="12.75">
      <c r="R1022" s="21"/>
      <c r="X1022" s="3"/>
      <c r="AF1022" s="84"/>
      <c r="AG1022" s="84"/>
      <c r="AH1022" s="84"/>
      <c r="AI1022" s="84"/>
      <c r="AJ1022" s="84"/>
    </row>
    <row r="1023" spans="18:36" ht="12.75">
      <c r="R1023" s="21"/>
      <c r="X1023" s="3"/>
      <c r="AF1023" s="84"/>
      <c r="AG1023" s="84"/>
      <c r="AH1023" s="84"/>
      <c r="AI1023" s="84"/>
      <c r="AJ1023" s="84"/>
    </row>
    <row r="1024" spans="18:36" ht="12.75">
      <c r="R1024" s="21"/>
      <c r="X1024" s="3"/>
      <c r="AF1024" s="84"/>
      <c r="AG1024" s="84"/>
      <c r="AH1024" s="84"/>
      <c r="AI1024" s="84"/>
      <c r="AJ1024" s="84"/>
    </row>
    <row r="1025" spans="18:36" ht="12.75">
      <c r="R1025" s="21"/>
      <c r="X1025" s="3"/>
      <c r="AF1025" s="84"/>
      <c r="AG1025" s="84"/>
      <c r="AH1025" s="84"/>
      <c r="AI1025" s="84"/>
      <c r="AJ1025" s="84"/>
    </row>
    <row r="1026" spans="18:36" ht="12.75">
      <c r="R1026" s="21"/>
      <c r="X1026" s="3"/>
      <c r="AF1026" s="84"/>
      <c r="AG1026" s="84"/>
      <c r="AH1026" s="84"/>
      <c r="AI1026" s="84"/>
      <c r="AJ1026" s="84"/>
    </row>
    <row r="1027" spans="18:36" ht="12.75">
      <c r="R1027" s="21"/>
      <c r="X1027" s="3"/>
      <c r="AF1027" s="84"/>
      <c r="AG1027" s="84"/>
      <c r="AH1027" s="84"/>
      <c r="AI1027" s="84"/>
      <c r="AJ1027" s="84"/>
    </row>
    <row r="1028" spans="18:36" ht="12.75">
      <c r="R1028" s="21"/>
      <c r="X1028" s="3"/>
      <c r="AF1028" s="84"/>
      <c r="AG1028" s="84"/>
      <c r="AH1028" s="84"/>
      <c r="AI1028" s="84"/>
      <c r="AJ1028" s="84"/>
    </row>
    <row r="1029" spans="18:36" ht="12.75">
      <c r="R1029" s="21"/>
      <c r="X1029" s="3"/>
      <c r="AF1029" s="84"/>
      <c r="AG1029" s="84"/>
      <c r="AH1029" s="84"/>
      <c r="AI1029" s="84"/>
      <c r="AJ1029" s="84"/>
    </row>
    <row r="1030" spans="18:36" ht="12.75">
      <c r="R1030" s="21"/>
      <c r="X1030" s="3"/>
      <c r="AF1030" s="84"/>
      <c r="AG1030" s="84"/>
      <c r="AH1030" s="84"/>
      <c r="AI1030" s="84"/>
      <c r="AJ1030" s="84"/>
    </row>
    <row r="1031" spans="18:36" ht="12.75">
      <c r="R1031" s="21"/>
      <c r="X1031" s="3"/>
      <c r="AF1031" s="84"/>
      <c r="AG1031" s="84"/>
      <c r="AH1031" s="84"/>
      <c r="AI1031" s="84"/>
      <c r="AJ1031" s="84"/>
    </row>
    <row r="1032" spans="18:36" ht="12.75">
      <c r="R1032" s="21"/>
      <c r="X1032" s="3"/>
      <c r="AF1032" s="84"/>
      <c r="AG1032" s="84"/>
      <c r="AH1032" s="84"/>
      <c r="AI1032" s="84"/>
      <c r="AJ1032" s="84"/>
    </row>
    <row r="1033" spans="18:36" ht="12.75">
      <c r="R1033" s="21"/>
      <c r="X1033" s="3"/>
      <c r="AF1033" s="84"/>
      <c r="AG1033" s="84"/>
      <c r="AH1033" s="84"/>
      <c r="AI1033" s="84"/>
      <c r="AJ1033" s="84"/>
    </row>
    <row r="1034" spans="18:36" ht="12.75">
      <c r="R1034" s="21"/>
      <c r="X1034" s="3"/>
      <c r="AF1034" s="84"/>
      <c r="AG1034" s="84"/>
      <c r="AH1034" s="84"/>
      <c r="AI1034" s="84"/>
      <c r="AJ1034" s="84"/>
    </row>
    <row r="1035" spans="18:36" ht="12.75">
      <c r="R1035" s="21"/>
      <c r="X1035" s="3"/>
      <c r="AF1035" s="84"/>
      <c r="AG1035" s="84"/>
      <c r="AH1035" s="84"/>
      <c r="AI1035" s="84"/>
      <c r="AJ1035" s="84"/>
    </row>
    <row r="1036" spans="18:36" ht="12.75">
      <c r="R1036" s="21"/>
      <c r="X1036" s="3"/>
      <c r="AF1036" s="84"/>
      <c r="AG1036" s="84"/>
      <c r="AH1036" s="84"/>
      <c r="AI1036" s="84"/>
      <c r="AJ1036" s="84"/>
    </row>
    <row r="1037" spans="18:36" ht="12.75">
      <c r="R1037" s="21"/>
      <c r="X1037" s="3"/>
      <c r="AF1037" s="84"/>
      <c r="AG1037" s="84"/>
      <c r="AH1037" s="84"/>
      <c r="AI1037" s="84"/>
      <c r="AJ1037" s="84"/>
    </row>
    <row r="1038" spans="18:36" ht="12.75">
      <c r="R1038" s="21"/>
      <c r="X1038" s="3"/>
      <c r="AF1038" s="84"/>
      <c r="AG1038" s="84"/>
      <c r="AH1038" s="84"/>
      <c r="AI1038" s="84"/>
      <c r="AJ1038" s="84"/>
    </row>
    <row r="1039" spans="18:36" ht="12.75">
      <c r="R1039" s="21"/>
      <c r="X1039" s="3"/>
      <c r="AF1039" s="84"/>
      <c r="AG1039" s="84"/>
      <c r="AH1039" s="84"/>
      <c r="AI1039" s="84"/>
      <c r="AJ1039" s="84"/>
    </row>
    <row r="1040" spans="18:36" ht="12.75">
      <c r="R1040" s="21"/>
      <c r="X1040" s="3"/>
      <c r="AF1040" s="84"/>
      <c r="AG1040" s="84"/>
      <c r="AH1040" s="84"/>
      <c r="AI1040" s="84"/>
      <c r="AJ1040" s="84"/>
    </row>
    <row r="1041" spans="18:36" ht="12.75">
      <c r="R1041" s="21"/>
      <c r="X1041" s="3"/>
      <c r="AF1041" s="84"/>
      <c r="AG1041" s="84"/>
      <c r="AH1041" s="84"/>
      <c r="AI1041" s="84"/>
      <c r="AJ1041" s="84"/>
    </row>
    <row r="1042" spans="18:36" ht="12.75">
      <c r="R1042" s="21"/>
      <c r="X1042" s="3"/>
      <c r="AF1042" s="84"/>
      <c r="AG1042" s="84"/>
      <c r="AH1042" s="84"/>
      <c r="AI1042" s="84"/>
      <c r="AJ1042" s="84"/>
    </row>
    <row r="1043" spans="18:36" ht="12.75">
      <c r="R1043" s="21"/>
      <c r="X1043" s="3"/>
      <c r="AF1043" s="84"/>
      <c r="AG1043" s="84"/>
      <c r="AH1043" s="84"/>
      <c r="AI1043" s="84"/>
      <c r="AJ1043" s="84"/>
    </row>
    <row r="1044" spans="18:36" ht="12.75">
      <c r="R1044" s="21"/>
      <c r="X1044" s="3"/>
      <c r="AF1044" s="84"/>
      <c r="AG1044" s="84"/>
      <c r="AH1044" s="84"/>
      <c r="AI1044" s="84"/>
      <c r="AJ1044" s="84"/>
    </row>
    <row r="1045" spans="18:36" ht="12.75">
      <c r="R1045" s="21"/>
      <c r="X1045" s="3"/>
      <c r="AF1045" s="84"/>
      <c r="AG1045" s="84"/>
      <c r="AH1045" s="84"/>
      <c r="AI1045" s="84"/>
      <c r="AJ1045" s="84"/>
    </row>
    <row r="1046" spans="18:36" ht="12.75">
      <c r="R1046" s="21"/>
      <c r="X1046" s="3"/>
      <c r="AF1046" s="84"/>
      <c r="AG1046" s="84"/>
      <c r="AH1046" s="84"/>
      <c r="AI1046" s="84"/>
      <c r="AJ1046" s="84"/>
    </row>
    <row r="1047" spans="18:36" ht="12.75">
      <c r="R1047" s="21"/>
      <c r="X1047" s="3"/>
      <c r="AF1047" s="84"/>
      <c r="AG1047" s="84"/>
      <c r="AH1047" s="84"/>
      <c r="AI1047" s="84"/>
      <c r="AJ1047" s="84"/>
    </row>
    <row r="1048" spans="18:36" ht="12.75">
      <c r="R1048" s="21"/>
      <c r="X1048" s="3"/>
      <c r="AF1048" s="84"/>
      <c r="AG1048" s="84"/>
      <c r="AH1048" s="84"/>
      <c r="AI1048" s="84"/>
      <c r="AJ1048" s="84"/>
    </row>
    <row r="1049" spans="18:36" ht="12.75">
      <c r="R1049" s="21"/>
      <c r="X1049" s="3"/>
      <c r="AF1049" s="84"/>
      <c r="AG1049" s="84"/>
      <c r="AH1049" s="84"/>
      <c r="AI1049" s="84"/>
      <c r="AJ1049" s="84"/>
    </row>
    <row r="1050" spans="18:36" ht="12.75">
      <c r="R1050" s="21"/>
      <c r="X1050" s="3"/>
      <c r="AF1050" s="84"/>
      <c r="AG1050" s="84"/>
      <c r="AH1050" s="84"/>
      <c r="AI1050" s="84"/>
      <c r="AJ1050" s="84"/>
    </row>
    <row r="1051" spans="18:36" ht="12.75">
      <c r="R1051" s="21"/>
      <c r="X1051" s="3"/>
      <c r="AF1051" s="84"/>
      <c r="AG1051" s="84"/>
      <c r="AH1051" s="84"/>
      <c r="AI1051" s="84"/>
      <c r="AJ1051" s="84"/>
    </row>
    <row r="1052" spans="18:36" ht="12.75">
      <c r="R1052" s="21"/>
      <c r="X1052" s="3"/>
      <c r="AF1052" s="84"/>
      <c r="AG1052" s="84"/>
      <c r="AH1052" s="84"/>
      <c r="AI1052" s="84"/>
      <c r="AJ1052" s="84"/>
    </row>
    <row r="1053" spans="18:36" ht="12.75">
      <c r="R1053" s="21"/>
      <c r="X1053" s="3"/>
      <c r="AF1053" s="84"/>
      <c r="AG1053" s="84"/>
      <c r="AH1053" s="84"/>
      <c r="AI1053" s="84"/>
      <c r="AJ1053" s="84"/>
    </row>
    <row r="1054" spans="18:36" ht="12.75">
      <c r="R1054" s="21"/>
      <c r="X1054" s="3"/>
      <c r="AF1054" s="84"/>
      <c r="AG1054" s="84"/>
      <c r="AH1054" s="84"/>
      <c r="AI1054" s="84"/>
      <c r="AJ1054" s="84"/>
    </row>
    <row r="1055" spans="18:36" ht="12.75">
      <c r="R1055" s="21"/>
      <c r="X1055" s="3"/>
      <c r="AF1055" s="84"/>
      <c r="AG1055" s="84"/>
      <c r="AH1055" s="84"/>
      <c r="AI1055" s="84"/>
      <c r="AJ1055" s="84"/>
    </row>
    <row r="1056" spans="18:36" ht="12.75">
      <c r="R1056" s="21"/>
      <c r="X1056" s="3"/>
      <c r="AF1056" s="84"/>
      <c r="AG1056" s="84"/>
      <c r="AH1056" s="84"/>
      <c r="AI1056" s="84"/>
      <c r="AJ1056" s="84"/>
    </row>
    <row r="1057" spans="18:36" ht="12.75">
      <c r="R1057" s="21"/>
      <c r="X1057" s="3"/>
      <c r="AF1057" s="84"/>
      <c r="AG1057" s="84"/>
      <c r="AH1057" s="84"/>
      <c r="AI1057" s="84"/>
      <c r="AJ1057" s="84"/>
    </row>
    <row r="1058" spans="18:36" ht="12.75">
      <c r="R1058" s="21"/>
      <c r="X1058" s="3"/>
      <c r="AF1058" s="84"/>
      <c r="AG1058" s="84"/>
      <c r="AH1058" s="84"/>
      <c r="AI1058" s="84"/>
      <c r="AJ1058" s="84"/>
    </row>
    <row r="1059" spans="18:36" ht="12.75">
      <c r="R1059" s="21"/>
      <c r="X1059" s="3"/>
      <c r="AF1059" s="84"/>
      <c r="AG1059" s="84"/>
      <c r="AH1059" s="84"/>
      <c r="AI1059" s="84"/>
      <c r="AJ1059" s="84"/>
    </row>
    <row r="1060" spans="18:36" ht="12.75">
      <c r="R1060" s="21"/>
      <c r="X1060" s="3"/>
      <c r="AF1060" s="84"/>
      <c r="AG1060" s="84"/>
      <c r="AH1060" s="84"/>
      <c r="AI1060" s="84"/>
      <c r="AJ1060" s="84"/>
    </row>
    <row r="1061" spans="18:36" ht="12.75">
      <c r="R1061" s="21"/>
      <c r="X1061" s="3"/>
      <c r="AF1061" s="84"/>
      <c r="AG1061" s="84"/>
      <c r="AH1061" s="84"/>
      <c r="AI1061" s="84"/>
      <c r="AJ1061" s="84"/>
    </row>
    <row r="1062" spans="18:36" ht="12.75">
      <c r="R1062" s="21"/>
      <c r="X1062" s="3"/>
      <c r="AF1062" s="84"/>
      <c r="AG1062" s="84"/>
      <c r="AH1062" s="84"/>
      <c r="AI1062" s="84"/>
      <c r="AJ1062" s="84"/>
    </row>
    <row r="1063" spans="18:36" ht="12.75">
      <c r="R1063" s="21"/>
      <c r="X1063" s="3"/>
      <c r="AF1063" s="84"/>
      <c r="AG1063" s="84"/>
      <c r="AH1063" s="84"/>
      <c r="AI1063" s="84"/>
      <c r="AJ1063" s="84"/>
    </row>
    <row r="1064" spans="18:36" ht="12.75">
      <c r="R1064" s="21"/>
      <c r="X1064" s="3"/>
      <c r="AF1064" s="84"/>
      <c r="AG1064" s="84"/>
      <c r="AH1064" s="84"/>
      <c r="AI1064" s="84"/>
      <c r="AJ1064" s="84"/>
    </row>
    <row r="1065" spans="18:36" ht="12.75">
      <c r="R1065" s="21"/>
      <c r="X1065" s="3"/>
      <c r="AF1065" s="84"/>
      <c r="AG1065" s="84"/>
      <c r="AH1065" s="84"/>
      <c r="AI1065" s="84"/>
      <c r="AJ1065" s="84"/>
    </row>
    <row r="1066" spans="18:36" ht="12.75">
      <c r="R1066" s="21"/>
      <c r="X1066" s="3"/>
      <c r="AF1066" s="84"/>
      <c r="AG1066" s="84"/>
      <c r="AH1066" s="84"/>
      <c r="AI1066" s="84"/>
      <c r="AJ1066" s="84"/>
    </row>
    <row r="1067" spans="18:36" ht="12.75">
      <c r="R1067" s="21"/>
      <c r="X1067" s="3"/>
      <c r="AF1067" s="84"/>
      <c r="AG1067" s="84"/>
      <c r="AH1067" s="84"/>
      <c r="AI1067" s="84"/>
      <c r="AJ1067" s="84"/>
    </row>
    <row r="1068" spans="18:36" ht="12.75">
      <c r="R1068" s="21"/>
      <c r="X1068" s="3"/>
      <c r="AF1068" s="84"/>
      <c r="AG1068" s="84"/>
      <c r="AH1068" s="84"/>
      <c r="AI1068" s="84"/>
      <c r="AJ1068" s="84"/>
    </row>
    <row r="1069" spans="18:36" ht="12.75">
      <c r="R1069" s="21"/>
      <c r="X1069" s="3"/>
      <c r="AF1069" s="84"/>
      <c r="AG1069" s="84"/>
      <c r="AH1069" s="84"/>
      <c r="AI1069" s="84"/>
      <c r="AJ1069" s="84"/>
    </row>
    <row r="1070" spans="18:36" ht="12.75">
      <c r="R1070" s="21"/>
      <c r="X1070" s="3"/>
      <c r="AF1070" s="84"/>
      <c r="AG1070" s="84"/>
      <c r="AH1070" s="84"/>
      <c r="AI1070" s="84"/>
      <c r="AJ1070" s="84"/>
    </row>
    <row r="1071" spans="18:36" ht="12.75">
      <c r="R1071" s="21"/>
      <c r="X1071" s="3"/>
      <c r="AF1071" s="84"/>
      <c r="AG1071" s="84"/>
      <c r="AH1071" s="84"/>
      <c r="AI1071" s="84"/>
      <c r="AJ1071" s="84"/>
    </row>
    <row r="1072" spans="18:36" ht="12.75">
      <c r="R1072" s="21"/>
      <c r="X1072" s="3"/>
      <c r="AF1072" s="84"/>
      <c r="AG1072" s="84"/>
      <c r="AH1072" s="84"/>
      <c r="AI1072" s="84"/>
      <c r="AJ1072" s="84"/>
    </row>
    <row r="1073" spans="18:36" ht="12.75">
      <c r="R1073" s="21"/>
      <c r="X1073" s="3"/>
      <c r="AF1073" s="84"/>
      <c r="AG1073" s="84"/>
      <c r="AH1073" s="84"/>
      <c r="AI1073" s="84"/>
      <c r="AJ1073" s="84"/>
    </row>
    <row r="1074" spans="18:36" ht="12.75">
      <c r="R1074" s="21"/>
      <c r="X1074" s="3"/>
      <c r="AF1074" s="84"/>
      <c r="AG1074" s="84"/>
      <c r="AH1074" s="84"/>
      <c r="AI1074" s="84"/>
      <c r="AJ1074" s="84"/>
    </row>
    <row r="1075" spans="18:36" ht="12.75">
      <c r="R1075" s="21"/>
      <c r="X1075" s="3"/>
      <c r="AF1075" s="84"/>
      <c r="AG1075" s="84"/>
      <c r="AH1075" s="84"/>
      <c r="AI1075" s="84"/>
      <c r="AJ1075" s="84"/>
    </row>
    <row r="1076" spans="18:36" ht="12.75">
      <c r="R1076" s="21"/>
      <c r="X1076" s="3"/>
      <c r="AF1076" s="84"/>
      <c r="AG1076" s="84"/>
      <c r="AH1076" s="84"/>
      <c r="AI1076" s="84"/>
      <c r="AJ1076" s="84"/>
    </row>
    <row r="1077" spans="18:36" ht="12.75">
      <c r="R1077" s="21"/>
      <c r="X1077" s="3"/>
      <c r="AF1077" s="84"/>
      <c r="AG1077" s="84"/>
      <c r="AH1077" s="84"/>
      <c r="AI1077" s="84"/>
      <c r="AJ1077" s="84"/>
    </row>
    <row r="1078" spans="18:36" ht="12.75">
      <c r="R1078" s="21"/>
      <c r="X1078" s="3"/>
      <c r="AF1078" s="84"/>
      <c r="AG1078" s="84"/>
      <c r="AH1078" s="84"/>
      <c r="AI1078" s="84"/>
      <c r="AJ1078" s="84"/>
    </row>
    <row r="1079" spans="18:36" ht="12.75">
      <c r="R1079" s="21"/>
      <c r="X1079" s="3"/>
      <c r="AF1079" s="84"/>
      <c r="AG1079" s="84"/>
      <c r="AH1079" s="84"/>
      <c r="AI1079" s="84"/>
      <c r="AJ1079" s="84"/>
    </row>
    <row r="1080" spans="18:36" ht="12.75">
      <c r="R1080" s="21"/>
      <c r="X1080" s="3"/>
      <c r="AF1080" s="84"/>
      <c r="AG1080" s="84"/>
      <c r="AH1080" s="84"/>
      <c r="AI1080" s="84"/>
      <c r="AJ1080" s="84"/>
    </row>
    <row r="1081" spans="18:36" ht="12.75">
      <c r="R1081" s="21"/>
      <c r="X1081" s="3"/>
      <c r="AF1081" s="84"/>
      <c r="AG1081" s="84"/>
      <c r="AH1081" s="84"/>
      <c r="AI1081" s="84"/>
      <c r="AJ1081" s="84"/>
    </row>
    <row r="1082" spans="18:36" ht="12.75">
      <c r="R1082" s="21"/>
      <c r="X1082" s="3"/>
      <c r="AF1082" s="84"/>
      <c r="AG1082" s="84"/>
      <c r="AH1082" s="84"/>
      <c r="AI1082" s="84"/>
      <c r="AJ1082" s="84"/>
    </row>
    <row r="1083" spans="18:36" ht="12.75">
      <c r="R1083" s="21"/>
      <c r="X1083" s="3"/>
      <c r="AF1083" s="84"/>
      <c r="AG1083" s="84"/>
      <c r="AH1083" s="84"/>
      <c r="AI1083" s="84"/>
      <c r="AJ1083" s="84"/>
    </row>
    <row r="1084" spans="18:36" ht="12.75">
      <c r="R1084" s="21"/>
      <c r="X1084" s="3"/>
      <c r="AF1084" s="84"/>
      <c r="AG1084" s="84"/>
      <c r="AH1084" s="84"/>
      <c r="AI1084" s="84"/>
      <c r="AJ1084" s="84"/>
    </row>
    <row r="1085" spans="18:36" ht="12.75">
      <c r="R1085" s="21"/>
      <c r="X1085" s="3"/>
      <c r="AF1085" s="84"/>
      <c r="AG1085" s="84"/>
      <c r="AH1085" s="84"/>
      <c r="AI1085" s="84"/>
      <c r="AJ1085" s="84"/>
    </row>
    <row r="1086" spans="18:36" ht="12.75">
      <c r="R1086" s="21"/>
      <c r="X1086" s="3"/>
      <c r="AF1086" s="84"/>
      <c r="AG1086" s="84"/>
      <c r="AH1086" s="84"/>
      <c r="AI1086" s="84"/>
      <c r="AJ1086" s="84"/>
    </row>
    <row r="1087" spans="18:36" ht="12.75">
      <c r="R1087" s="21"/>
      <c r="X1087" s="3"/>
      <c r="AF1087" s="84"/>
      <c r="AG1087" s="84"/>
      <c r="AH1087" s="84"/>
      <c r="AI1087" s="84"/>
      <c r="AJ1087" s="84"/>
    </row>
    <row r="1088" spans="18:36" ht="12.75">
      <c r="R1088" s="21"/>
      <c r="X1088" s="3"/>
      <c r="AF1088" s="84"/>
      <c r="AG1088" s="84"/>
      <c r="AH1088" s="84"/>
      <c r="AI1088" s="84"/>
      <c r="AJ1088" s="84"/>
    </row>
    <row r="1089" spans="18:36" ht="12.75">
      <c r="R1089" s="21"/>
      <c r="X1089" s="3"/>
      <c r="AF1089" s="84"/>
      <c r="AG1089" s="84"/>
      <c r="AH1089" s="84"/>
      <c r="AI1089" s="84"/>
      <c r="AJ1089" s="84"/>
    </row>
    <row r="1090" spans="18:36" ht="12.75">
      <c r="R1090" s="21"/>
      <c r="X1090" s="3"/>
      <c r="AF1090" s="84"/>
      <c r="AG1090" s="84"/>
      <c r="AH1090" s="84"/>
      <c r="AI1090" s="84"/>
      <c r="AJ1090" s="84"/>
    </row>
    <row r="1091" spans="18:36" ht="12.75">
      <c r="R1091" s="21"/>
      <c r="X1091" s="3"/>
      <c r="AF1091" s="84"/>
      <c r="AG1091" s="84"/>
      <c r="AH1091" s="84"/>
      <c r="AI1091" s="84"/>
      <c r="AJ1091" s="84"/>
    </row>
    <row r="1092" spans="18:36" ht="12.75">
      <c r="R1092" s="21"/>
      <c r="X1092" s="3"/>
      <c r="AF1092" s="84"/>
      <c r="AG1092" s="84"/>
      <c r="AH1092" s="84"/>
      <c r="AI1092" s="84"/>
      <c r="AJ1092" s="84"/>
    </row>
    <row r="1093" spans="18:36" ht="12.75">
      <c r="R1093" s="21"/>
      <c r="X1093" s="3"/>
      <c r="AF1093" s="84"/>
      <c r="AG1093" s="84"/>
      <c r="AH1093" s="84"/>
      <c r="AI1093" s="84"/>
      <c r="AJ1093" s="84"/>
    </row>
    <row r="1094" spans="18:36" ht="12.75">
      <c r="R1094" s="21"/>
      <c r="X1094" s="3"/>
      <c r="AF1094" s="84"/>
      <c r="AG1094" s="84"/>
      <c r="AH1094" s="84"/>
      <c r="AI1094" s="84"/>
      <c r="AJ1094" s="84"/>
    </row>
    <row r="1095" spans="18:36" ht="12.75">
      <c r="R1095" s="21"/>
      <c r="X1095" s="3"/>
      <c r="AF1095" s="84"/>
      <c r="AG1095" s="84"/>
      <c r="AH1095" s="84"/>
      <c r="AI1095" s="84"/>
      <c r="AJ1095" s="84"/>
    </row>
    <row r="1096" spans="18:36" ht="12.75">
      <c r="R1096" s="21"/>
      <c r="X1096" s="3"/>
      <c r="AF1096" s="84"/>
      <c r="AG1096" s="84"/>
      <c r="AH1096" s="84"/>
      <c r="AI1096" s="84"/>
      <c r="AJ1096" s="84"/>
    </row>
    <row r="1097" spans="18:36" ht="12.75">
      <c r="R1097" s="21"/>
      <c r="X1097" s="3"/>
      <c r="AF1097" s="84"/>
      <c r="AG1097" s="84"/>
      <c r="AH1097" s="84"/>
      <c r="AI1097" s="84"/>
      <c r="AJ1097" s="84"/>
    </row>
    <row r="1098" spans="18:36" ht="12.75">
      <c r="R1098" s="21"/>
      <c r="X1098" s="3"/>
      <c r="AF1098" s="84"/>
      <c r="AG1098" s="84"/>
      <c r="AH1098" s="84"/>
      <c r="AI1098" s="84"/>
      <c r="AJ1098" s="84"/>
    </row>
    <row r="1099" spans="18:36" ht="12.75">
      <c r="R1099" s="21"/>
      <c r="X1099" s="3"/>
      <c r="AF1099" s="84"/>
      <c r="AG1099" s="84"/>
      <c r="AH1099" s="84"/>
      <c r="AI1099" s="84"/>
      <c r="AJ1099" s="84"/>
    </row>
    <row r="1100" spans="18:36" ht="12.75">
      <c r="R1100" s="21"/>
      <c r="X1100" s="3"/>
      <c r="AF1100" s="84"/>
      <c r="AG1100" s="84"/>
      <c r="AH1100" s="84"/>
      <c r="AI1100" s="84"/>
      <c r="AJ1100" s="84"/>
    </row>
    <row r="1101" spans="18:36" ht="12.75">
      <c r="R1101" s="21"/>
      <c r="X1101" s="3"/>
      <c r="AF1101" s="84"/>
      <c r="AG1101" s="84"/>
      <c r="AH1101" s="84"/>
      <c r="AI1101" s="84"/>
      <c r="AJ1101" s="84"/>
    </row>
    <row r="1102" spans="18:36" ht="12.75">
      <c r="R1102" s="21"/>
      <c r="X1102" s="3"/>
      <c r="AF1102" s="84"/>
      <c r="AG1102" s="84"/>
      <c r="AH1102" s="84"/>
      <c r="AI1102" s="84"/>
      <c r="AJ1102" s="84"/>
    </row>
    <row r="1103" spans="18:36" ht="12.75">
      <c r="R1103" s="21"/>
      <c r="X1103" s="3"/>
      <c r="AF1103" s="84"/>
      <c r="AG1103" s="84"/>
      <c r="AH1103" s="84"/>
      <c r="AI1103" s="84"/>
      <c r="AJ1103" s="84"/>
    </row>
    <row r="1104" spans="18:36" ht="12.75">
      <c r="R1104" s="21"/>
      <c r="X1104" s="3"/>
      <c r="AF1104" s="84"/>
      <c r="AG1104" s="84"/>
      <c r="AH1104" s="84"/>
      <c r="AI1104" s="84"/>
      <c r="AJ1104" s="84"/>
    </row>
    <row r="1105" spans="18:36" ht="12.75">
      <c r="R1105" s="21"/>
      <c r="X1105" s="3"/>
      <c r="AF1105" s="84"/>
      <c r="AG1105" s="84"/>
      <c r="AH1105" s="84"/>
      <c r="AI1105" s="84"/>
      <c r="AJ1105" s="84"/>
    </row>
    <row r="1106" spans="18:36" ht="12.75">
      <c r="R1106" s="21"/>
      <c r="X1106" s="3"/>
      <c r="AF1106" s="84"/>
      <c r="AG1106" s="84"/>
      <c r="AH1106" s="84"/>
      <c r="AI1106" s="84"/>
      <c r="AJ1106" s="84"/>
    </row>
    <row r="1107" spans="18:36" ht="12.75">
      <c r="R1107" s="21"/>
      <c r="X1107" s="3"/>
      <c r="AF1107" s="84"/>
      <c r="AG1107" s="84"/>
      <c r="AH1107" s="84"/>
      <c r="AI1107" s="84"/>
      <c r="AJ1107" s="84"/>
    </row>
    <row r="1108" spans="18:36" ht="12.75">
      <c r="R1108" s="21"/>
      <c r="X1108" s="3"/>
      <c r="AF1108" s="84"/>
      <c r="AG1108" s="84"/>
      <c r="AH1108" s="84"/>
      <c r="AI1108" s="84"/>
      <c r="AJ1108" s="84"/>
    </row>
    <row r="1109" spans="18:36" ht="12.75">
      <c r="R1109" s="21"/>
      <c r="X1109" s="3"/>
      <c r="AF1109" s="84"/>
      <c r="AG1109" s="84"/>
      <c r="AH1109" s="84"/>
      <c r="AI1109" s="84"/>
      <c r="AJ1109" s="84"/>
    </row>
    <row r="1110" spans="18:36" ht="12.75">
      <c r="R1110" s="21"/>
      <c r="X1110" s="3"/>
      <c r="AF1110" s="84"/>
      <c r="AG1110" s="84"/>
      <c r="AH1110" s="84"/>
      <c r="AI1110" s="84"/>
      <c r="AJ1110" s="84"/>
    </row>
    <row r="1111" spans="18:36" ht="12.75">
      <c r="R1111" s="21"/>
      <c r="X1111" s="3"/>
      <c r="AF1111" s="84"/>
      <c r="AG1111" s="84"/>
      <c r="AH1111" s="84"/>
      <c r="AI1111" s="84"/>
      <c r="AJ1111" s="84"/>
    </row>
    <row r="1112" spans="18:36" ht="12.75">
      <c r="R1112" s="21"/>
      <c r="X1112" s="3"/>
      <c r="AF1112" s="84"/>
      <c r="AG1112" s="84"/>
      <c r="AH1112" s="84"/>
      <c r="AI1112" s="84"/>
      <c r="AJ1112" s="84"/>
    </row>
    <row r="1113" spans="18:36" ht="12.75">
      <c r="R1113" s="21"/>
      <c r="X1113" s="3"/>
      <c r="AF1113" s="84"/>
      <c r="AG1113" s="84"/>
      <c r="AH1113" s="84"/>
      <c r="AI1113" s="84"/>
      <c r="AJ1113" s="84"/>
    </row>
    <row r="1114" spans="18:36" ht="12.75">
      <c r="R1114" s="21"/>
      <c r="X1114" s="3"/>
      <c r="AF1114" s="84"/>
      <c r="AG1114" s="84"/>
      <c r="AH1114" s="84"/>
      <c r="AI1114" s="84"/>
      <c r="AJ1114" s="84"/>
    </row>
    <row r="1115" spans="18:36" ht="12.75">
      <c r="R1115" s="21"/>
      <c r="X1115" s="3"/>
      <c r="AF1115" s="84"/>
      <c r="AG1115" s="84"/>
      <c r="AH1115" s="84"/>
      <c r="AI1115" s="84"/>
      <c r="AJ1115" s="84"/>
    </row>
    <row r="1116" spans="18:36" ht="12.75">
      <c r="R1116" s="21"/>
      <c r="X1116" s="3"/>
      <c r="AF1116" s="84"/>
      <c r="AG1116" s="84"/>
      <c r="AH1116" s="84"/>
      <c r="AI1116" s="84"/>
      <c r="AJ1116" s="84"/>
    </row>
    <row r="1117" spans="18:36" ht="12.75">
      <c r="R1117" s="21"/>
      <c r="X1117" s="3"/>
      <c r="AF1117" s="84"/>
      <c r="AG1117" s="84"/>
      <c r="AH1117" s="84"/>
      <c r="AI1117" s="84"/>
      <c r="AJ1117" s="84"/>
    </row>
    <row r="1118" spans="18:36" ht="12.75">
      <c r="R1118" s="21"/>
      <c r="X1118" s="3"/>
      <c r="AF1118" s="84"/>
      <c r="AG1118" s="84"/>
      <c r="AH1118" s="84"/>
      <c r="AI1118" s="84"/>
      <c r="AJ1118" s="84"/>
    </row>
    <row r="1119" spans="18:36" ht="12.75">
      <c r="R1119" s="21"/>
      <c r="X1119" s="3"/>
      <c r="AF1119" s="84"/>
      <c r="AG1119" s="84"/>
      <c r="AH1119" s="84"/>
      <c r="AI1119" s="84"/>
      <c r="AJ1119" s="84"/>
    </row>
    <row r="1120" spans="18:36" ht="12.75">
      <c r="R1120" s="21"/>
      <c r="X1120" s="3"/>
      <c r="AF1120" s="84"/>
      <c r="AG1120" s="84"/>
      <c r="AH1120" s="84"/>
      <c r="AI1120" s="84"/>
      <c r="AJ1120" s="84"/>
    </row>
    <row r="1121" spans="18:36" ht="12.75">
      <c r="R1121" s="21"/>
      <c r="X1121" s="3"/>
      <c r="AF1121" s="84"/>
      <c r="AG1121" s="84"/>
      <c r="AH1121" s="84"/>
      <c r="AI1121" s="84"/>
      <c r="AJ1121" s="84"/>
    </row>
    <row r="1122" spans="18:36" ht="12.75">
      <c r="R1122" s="21"/>
      <c r="X1122" s="3"/>
      <c r="AF1122" s="84"/>
      <c r="AG1122" s="84"/>
      <c r="AH1122" s="84"/>
      <c r="AI1122" s="84"/>
      <c r="AJ1122" s="84"/>
    </row>
    <row r="1123" spans="18:36" ht="12.75">
      <c r="R1123" s="21"/>
      <c r="X1123" s="3"/>
      <c r="AF1123" s="84"/>
      <c r="AG1123" s="84"/>
      <c r="AH1123" s="84"/>
      <c r="AI1123" s="84"/>
      <c r="AJ1123" s="84"/>
    </row>
    <row r="1124" spans="18:36" ht="12.75">
      <c r="R1124" s="21"/>
      <c r="X1124" s="3"/>
      <c r="AF1124" s="84"/>
      <c r="AG1124" s="84"/>
      <c r="AH1124" s="84"/>
      <c r="AI1124" s="84"/>
      <c r="AJ1124" s="84"/>
    </row>
    <row r="1125" spans="18:36" ht="12.75">
      <c r="R1125" s="21"/>
      <c r="X1125" s="3"/>
      <c r="AF1125" s="84"/>
      <c r="AG1125" s="84"/>
      <c r="AH1125" s="84"/>
      <c r="AI1125" s="84"/>
      <c r="AJ1125" s="84"/>
    </row>
    <row r="1126" spans="18:36" ht="12.75">
      <c r="R1126" s="21"/>
      <c r="X1126" s="3"/>
      <c r="AF1126" s="84"/>
      <c r="AG1126" s="84"/>
      <c r="AH1126" s="84"/>
      <c r="AI1126" s="84"/>
      <c r="AJ1126" s="84"/>
    </row>
    <row r="1127" spans="18:36" ht="12.75">
      <c r="R1127" s="21"/>
      <c r="X1127" s="3"/>
      <c r="AF1127" s="84"/>
      <c r="AG1127" s="84"/>
      <c r="AH1127" s="84"/>
      <c r="AI1127" s="84"/>
      <c r="AJ1127" s="84"/>
    </row>
    <row r="1128" spans="18:36" ht="12.75">
      <c r="R1128" s="21"/>
      <c r="X1128" s="3"/>
      <c r="AF1128" s="84"/>
      <c r="AG1128" s="84"/>
      <c r="AH1128" s="84"/>
      <c r="AI1128" s="84"/>
      <c r="AJ1128" s="84"/>
    </row>
    <row r="1129" spans="18:36" ht="12.75">
      <c r="R1129" s="21"/>
      <c r="X1129" s="3"/>
      <c r="AF1129" s="84"/>
      <c r="AG1129" s="84"/>
      <c r="AH1129" s="84"/>
      <c r="AI1129" s="84"/>
      <c r="AJ1129" s="84"/>
    </row>
    <row r="1130" spans="18:36" ht="12.75">
      <c r="R1130" s="21"/>
      <c r="X1130" s="3"/>
      <c r="AF1130" s="84"/>
      <c r="AG1130" s="84"/>
      <c r="AH1130" s="84"/>
      <c r="AI1130" s="84"/>
      <c r="AJ1130" s="84"/>
    </row>
    <row r="1131" spans="18:36" ht="12.75">
      <c r="R1131" s="21"/>
      <c r="X1131" s="3"/>
      <c r="AF1131" s="84"/>
      <c r="AG1131" s="84"/>
      <c r="AH1131" s="84"/>
      <c r="AI1131" s="84"/>
      <c r="AJ1131" s="84"/>
    </row>
    <row r="1132" spans="18:36" ht="12.75">
      <c r="R1132" s="21"/>
      <c r="X1132" s="3"/>
      <c r="AF1132" s="84"/>
      <c r="AG1132" s="84"/>
      <c r="AH1132" s="84"/>
      <c r="AI1132" s="84"/>
      <c r="AJ1132" s="84"/>
    </row>
    <row r="1133" spans="18:36" ht="12.75">
      <c r="R1133" s="21"/>
      <c r="X1133" s="3"/>
      <c r="AF1133" s="84"/>
      <c r="AG1133" s="84"/>
      <c r="AH1133" s="84"/>
      <c r="AI1133" s="84"/>
      <c r="AJ1133" s="84"/>
    </row>
    <row r="1134" spans="18:36" ht="12.75">
      <c r="R1134" s="21"/>
      <c r="X1134" s="3"/>
      <c r="AF1134" s="84"/>
      <c r="AG1134" s="84"/>
      <c r="AH1134" s="84"/>
      <c r="AI1134" s="84"/>
      <c r="AJ1134" s="84"/>
    </row>
    <row r="1135" spans="18:36" ht="12.75">
      <c r="R1135" s="21"/>
      <c r="X1135" s="3"/>
      <c r="AF1135" s="84"/>
      <c r="AG1135" s="84"/>
      <c r="AH1135" s="84"/>
      <c r="AI1135" s="84"/>
      <c r="AJ1135" s="84"/>
    </row>
    <row r="1136" spans="18:36" ht="12.75">
      <c r="R1136" s="21"/>
      <c r="X1136" s="3"/>
      <c r="AF1136" s="84"/>
      <c r="AG1136" s="84"/>
      <c r="AH1136" s="84"/>
      <c r="AI1136" s="84"/>
      <c r="AJ1136" s="84"/>
    </row>
    <row r="1137" spans="18:36" ht="12.75">
      <c r="R1137" s="21"/>
      <c r="X1137" s="3"/>
      <c r="AF1137" s="84"/>
      <c r="AG1137" s="84"/>
      <c r="AH1137" s="84"/>
      <c r="AI1137" s="84"/>
      <c r="AJ1137" s="84"/>
    </row>
    <row r="1138" spans="18:36" ht="12.75">
      <c r="R1138" s="21"/>
      <c r="X1138" s="3"/>
      <c r="AF1138" s="84"/>
      <c r="AG1138" s="84"/>
      <c r="AH1138" s="84"/>
      <c r="AI1138" s="84"/>
      <c r="AJ1138" s="84"/>
    </row>
    <row r="1139" spans="18:36" ht="12.75">
      <c r="R1139" s="21"/>
      <c r="X1139" s="3"/>
      <c r="AF1139" s="84"/>
      <c r="AG1139" s="84"/>
      <c r="AH1139" s="84"/>
      <c r="AI1139" s="84"/>
      <c r="AJ1139" s="84"/>
    </row>
    <row r="1140" spans="18:36" ht="12.75">
      <c r="R1140" s="21"/>
      <c r="X1140" s="3"/>
      <c r="AF1140" s="84"/>
      <c r="AG1140" s="84"/>
      <c r="AH1140" s="84"/>
      <c r="AI1140" s="84"/>
      <c r="AJ1140" s="84"/>
    </row>
    <row r="1141" spans="18:36" ht="12.75">
      <c r="R1141" s="21"/>
      <c r="X1141" s="3"/>
      <c r="AF1141" s="84"/>
      <c r="AG1141" s="84"/>
      <c r="AH1141" s="84"/>
      <c r="AI1141" s="84"/>
      <c r="AJ1141" s="84"/>
    </row>
    <row r="1142" spans="18:36" ht="12.75">
      <c r="R1142" s="21"/>
      <c r="X1142" s="3"/>
      <c r="AF1142" s="84"/>
      <c r="AG1142" s="84"/>
      <c r="AH1142" s="84"/>
      <c r="AI1142" s="84"/>
      <c r="AJ1142" s="84"/>
    </row>
    <row r="1143" spans="18:36" ht="12.75">
      <c r="R1143" s="21"/>
      <c r="X1143" s="3"/>
      <c r="AF1143" s="84"/>
      <c r="AG1143" s="84"/>
      <c r="AH1143" s="84"/>
      <c r="AI1143" s="84"/>
      <c r="AJ1143" s="84"/>
    </row>
    <row r="1144" spans="18:36" ht="12.75">
      <c r="R1144" s="21"/>
      <c r="X1144" s="3"/>
      <c r="AF1144" s="84"/>
      <c r="AG1144" s="84"/>
      <c r="AH1144" s="84"/>
      <c r="AI1144" s="84"/>
      <c r="AJ1144" s="84"/>
    </row>
    <row r="1145" spans="18:36" ht="12.75">
      <c r="R1145" s="21"/>
      <c r="X1145" s="3"/>
      <c r="AF1145" s="84"/>
      <c r="AG1145" s="84"/>
      <c r="AH1145" s="84"/>
      <c r="AI1145" s="84"/>
      <c r="AJ1145" s="84"/>
    </row>
    <row r="1146" spans="18:36" ht="12.75">
      <c r="R1146" s="21"/>
      <c r="X1146" s="3"/>
      <c r="AF1146" s="84"/>
      <c r="AG1146" s="84"/>
      <c r="AH1146" s="84"/>
      <c r="AI1146" s="84"/>
      <c r="AJ1146" s="84"/>
    </row>
    <row r="1147" spans="18:36" ht="12.75">
      <c r="R1147" s="21"/>
      <c r="X1147" s="3"/>
      <c r="AF1147" s="84"/>
      <c r="AG1147" s="84"/>
      <c r="AH1147" s="84"/>
      <c r="AI1147" s="84"/>
      <c r="AJ1147" s="84"/>
    </row>
    <row r="1148" spans="18:36" ht="12.75">
      <c r="R1148" s="21"/>
      <c r="X1148" s="3"/>
      <c r="AF1148" s="84"/>
      <c r="AG1148" s="84"/>
      <c r="AH1148" s="84"/>
      <c r="AI1148" s="84"/>
      <c r="AJ1148" s="84"/>
    </row>
    <row r="1149" spans="18:36" ht="12.75">
      <c r="R1149" s="21"/>
      <c r="X1149" s="3"/>
      <c r="AF1149" s="84"/>
      <c r="AG1149" s="84"/>
      <c r="AH1149" s="84"/>
      <c r="AI1149" s="84"/>
      <c r="AJ1149" s="84"/>
    </row>
    <row r="1150" spans="18:36" ht="12.75">
      <c r="R1150" s="21"/>
      <c r="X1150" s="3"/>
      <c r="AF1150" s="84"/>
      <c r="AG1150" s="84"/>
      <c r="AH1150" s="84"/>
      <c r="AI1150" s="84"/>
      <c r="AJ1150" s="84"/>
    </row>
    <row r="1151" spans="18:36" ht="12.75">
      <c r="R1151" s="21"/>
      <c r="X1151" s="3"/>
      <c r="AF1151" s="84"/>
      <c r="AG1151" s="84"/>
      <c r="AH1151" s="84"/>
      <c r="AI1151" s="84"/>
      <c r="AJ1151" s="84"/>
    </row>
    <row r="1152" spans="18:36" ht="12.75">
      <c r="R1152" s="21"/>
      <c r="X1152" s="3"/>
      <c r="AF1152" s="84"/>
      <c r="AG1152" s="84"/>
      <c r="AH1152" s="84"/>
      <c r="AI1152" s="84"/>
      <c r="AJ1152" s="84"/>
    </row>
    <row r="1153" spans="18:36" ht="12.75">
      <c r="R1153" s="21"/>
      <c r="X1153" s="3"/>
      <c r="AF1153" s="84"/>
      <c r="AG1153" s="84"/>
      <c r="AH1153" s="84"/>
      <c r="AI1153" s="84"/>
      <c r="AJ1153" s="84"/>
    </row>
    <row r="1154" spans="18:36" ht="12.75">
      <c r="R1154" s="21"/>
      <c r="X1154" s="3"/>
      <c r="AF1154" s="84"/>
      <c r="AG1154" s="84"/>
      <c r="AH1154" s="84"/>
      <c r="AI1154" s="84"/>
      <c r="AJ1154" s="84"/>
    </row>
    <row r="1155" spans="18:36" ht="12.75">
      <c r="R1155" s="21"/>
      <c r="X1155" s="3"/>
      <c r="AF1155" s="84"/>
      <c r="AG1155" s="84"/>
      <c r="AH1155" s="84"/>
      <c r="AI1155" s="84"/>
      <c r="AJ1155" s="84"/>
    </row>
    <row r="1156" spans="18:24" ht="12.75">
      <c r="R1156" s="21"/>
      <c r="X1156" s="3"/>
    </row>
    <row r="1157" spans="18:24" ht="12.75">
      <c r="R1157" s="21"/>
      <c r="X1157" s="3"/>
    </row>
    <row r="1158" spans="18:24" ht="12.75">
      <c r="R1158" s="21"/>
      <c r="X1158" s="3"/>
    </row>
    <row r="1159" spans="18:24" ht="12.75">
      <c r="R1159" s="21"/>
      <c r="X1159" s="3"/>
    </row>
    <row r="1160" spans="18:24" ht="12.75">
      <c r="R1160" s="21"/>
      <c r="X1160" s="3"/>
    </row>
    <row r="1161" spans="18:24" ht="12.75">
      <c r="R1161" s="21"/>
      <c r="X1161" s="3"/>
    </row>
    <row r="1162" spans="18:24" ht="12.75">
      <c r="R1162" s="21"/>
      <c r="X1162" s="3"/>
    </row>
    <row r="1163" spans="18:24" ht="12.75">
      <c r="R1163" s="21"/>
      <c r="X1163" s="3"/>
    </row>
    <row r="1164" spans="18:24" ht="12.75">
      <c r="R1164" s="21"/>
      <c r="X1164" s="3"/>
    </row>
    <row r="1165" spans="18:24" ht="12.75">
      <c r="R1165" s="21"/>
      <c r="X1165" s="3"/>
    </row>
    <row r="1166" spans="18:24" ht="12.75">
      <c r="R1166" s="21"/>
      <c r="X1166" s="3"/>
    </row>
    <row r="1167" spans="18:24" ht="12.75">
      <c r="R1167" s="21"/>
      <c r="X1167" s="3"/>
    </row>
    <row r="1168" spans="18:24" ht="12.75">
      <c r="R1168" s="21"/>
      <c r="X1168" s="3"/>
    </row>
    <row r="1169" spans="18:24" ht="12.75">
      <c r="R1169" s="21"/>
      <c r="X1169" s="3"/>
    </row>
    <row r="1170" spans="18:24" ht="12.75">
      <c r="R1170" s="21"/>
      <c r="X1170" s="3"/>
    </row>
    <row r="1171" spans="18:24" ht="12.75">
      <c r="R1171" s="21"/>
      <c r="X1171" s="3"/>
    </row>
    <row r="1172" spans="18:24" ht="12.75">
      <c r="R1172" s="21"/>
      <c r="X1172" s="3"/>
    </row>
    <row r="1173" spans="18:24" ht="12.75">
      <c r="R1173" s="21"/>
      <c r="X1173" s="3"/>
    </row>
    <row r="1174" spans="18:24" ht="12.75">
      <c r="R1174" s="21"/>
      <c r="X1174" s="3"/>
    </row>
    <row r="1175" spans="18:24" ht="12.75">
      <c r="R1175" s="21"/>
      <c r="X1175" s="3"/>
    </row>
    <row r="1176" spans="18:24" ht="12.75">
      <c r="R1176" s="21"/>
      <c r="X1176" s="3"/>
    </row>
    <row r="1177" spans="18:24" ht="12.75">
      <c r="R1177" s="21"/>
      <c r="X1177" s="3"/>
    </row>
    <row r="1178" spans="18:24" ht="12.75">
      <c r="R1178" s="21"/>
      <c r="X1178" s="3"/>
    </row>
    <row r="1179" spans="18:24" ht="12.75">
      <c r="R1179" s="21"/>
      <c r="X1179" s="3"/>
    </row>
    <row r="1180" spans="18:24" ht="12.75">
      <c r="R1180" s="21"/>
      <c r="X1180" s="3"/>
    </row>
    <row r="1181" spans="18:24" ht="12.75">
      <c r="R1181" s="21"/>
      <c r="X1181" s="3"/>
    </row>
    <row r="1182" spans="18:24" ht="12.75">
      <c r="R1182" s="21"/>
      <c r="X1182" s="3"/>
    </row>
    <row r="1183" spans="18:24" ht="12.75">
      <c r="R1183" s="21"/>
      <c r="X1183" s="3"/>
    </row>
    <row r="1184" spans="18:24" ht="12.75">
      <c r="R1184" s="21"/>
      <c r="X1184" s="3"/>
    </row>
    <row r="1185" spans="18:24" ht="12.75">
      <c r="R1185" s="21"/>
      <c r="X1185" s="3"/>
    </row>
    <row r="1186" spans="18:24" ht="12.75">
      <c r="R1186" s="21"/>
      <c r="X1186" s="3"/>
    </row>
    <row r="1187" spans="18:24" ht="12.75">
      <c r="R1187" s="21"/>
      <c r="X1187" s="3"/>
    </row>
    <row r="1188" spans="18:24" ht="12.75">
      <c r="R1188" s="21"/>
      <c r="X1188" s="3"/>
    </row>
    <row r="1189" spans="18:24" ht="12.75">
      <c r="R1189" s="21"/>
      <c r="X1189" s="3"/>
    </row>
    <row r="1190" spans="18:24" ht="12.75">
      <c r="R1190" s="21"/>
      <c r="X1190" s="3"/>
    </row>
    <row r="1191" spans="18:24" ht="12.75">
      <c r="R1191" s="21"/>
      <c r="X1191" s="3"/>
    </row>
    <row r="1192" spans="18:24" ht="12.75">
      <c r="R1192" s="21"/>
      <c r="X1192" s="3"/>
    </row>
    <row r="1193" spans="18:24" ht="12.75">
      <c r="R1193" s="21"/>
      <c r="X1193" s="3"/>
    </row>
    <row r="1194" spans="18:24" ht="12.75">
      <c r="R1194" s="21"/>
      <c r="X1194" s="3"/>
    </row>
    <row r="1195" spans="18:24" ht="12.75">
      <c r="R1195" s="21"/>
      <c r="X1195" s="3"/>
    </row>
    <row r="1196" spans="18:24" ht="12.75">
      <c r="R1196" s="21"/>
      <c r="X1196" s="3"/>
    </row>
    <row r="1197" spans="18:24" ht="12.75">
      <c r="R1197" s="21"/>
      <c r="X1197" s="3"/>
    </row>
    <row r="1198" spans="18:24" ht="12.75">
      <c r="R1198" s="21"/>
      <c r="X1198" s="3"/>
    </row>
    <row r="1199" spans="18:24" ht="12.75">
      <c r="R1199" s="21"/>
      <c r="X1199" s="3"/>
    </row>
    <row r="1200" spans="18:24" ht="12.75">
      <c r="R1200" s="21"/>
      <c r="X1200" s="3"/>
    </row>
    <row r="1201" spans="18:24" ht="12.75">
      <c r="R1201" s="21"/>
      <c r="X1201" s="3"/>
    </row>
    <row r="1202" spans="18:24" ht="12.75">
      <c r="R1202" s="21"/>
      <c r="X1202" s="3"/>
    </row>
    <row r="1203" spans="18:24" ht="12.75">
      <c r="R1203" s="21"/>
      <c r="X1203" s="3"/>
    </row>
    <row r="1204" spans="18:24" ht="12.75">
      <c r="R1204" s="21"/>
      <c r="X1204" s="3"/>
    </row>
    <row r="1205" spans="18:24" ht="12.75">
      <c r="R1205" s="21"/>
      <c r="X1205" s="3"/>
    </row>
    <row r="1206" spans="18:24" ht="12.75">
      <c r="R1206" s="21"/>
      <c r="X1206" s="3"/>
    </row>
    <row r="1207" spans="18:24" ht="12.75">
      <c r="R1207" s="21"/>
      <c r="X1207" s="3"/>
    </row>
    <row r="1208" spans="18:24" ht="12.75">
      <c r="R1208" s="21"/>
      <c r="X1208" s="3"/>
    </row>
    <row r="1209" spans="18:24" ht="12.75">
      <c r="R1209" s="21"/>
      <c r="X1209" s="3"/>
    </row>
    <row r="1210" spans="18:24" ht="12.75">
      <c r="R1210" s="21"/>
      <c r="X1210" s="3"/>
    </row>
    <row r="1211" spans="18:24" ht="12.75">
      <c r="R1211" s="21"/>
      <c r="X1211" s="3"/>
    </row>
    <row r="1212" spans="18:24" ht="12.75">
      <c r="R1212" s="21"/>
      <c r="X1212" s="3"/>
    </row>
    <row r="1213" spans="18:24" ht="12.75">
      <c r="R1213" s="21"/>
      <c r="X1213" s="3"/>
    </row>
    <row r="1214" spans="18:24" ht="12.75">
      <c r="R1214" s="21"/>
      <c r="X1214" s="3"/>
    </row>
    <row r="1215" spans="18:24" ht="12.75">
      <c r="R1215" s="21"/>
      <c r="X1215" s="3"/>
    </row>
    <row r="1216" spans="18:24" ht="12.75">
      <c r="R1216" s="21"/>
      <c r="X1216" s="3"/>
    </row>
    <row r="1217" spans="18:24" ht="12.75">
      <c r="R1217" s="21"/>
      <c r="X1217" s="3"/>
    </row>
    <row r="1218" spans="18:24" ht="12.75">
      <c r="R1218" s="21"/>
      <c r="X1218" s="3"/>
    </row>
    <row r="1219" spans="18:24" ht="12.75">
      <c r="R1219" s="21"/>
      <c r="X1219" s="3"/>
    </row>
    <row r="1220" spans="18:24" ht="12.75">
      <c r="R1220" s="21"/>
      <c r="X1220" s="3"/>
    </row>
    <row r="1221" spans="18:24" ht="12.75">
      <c r="R1221" s="21"/>
      <c r="X1221" s="3"/>
    </row>
    <row r="1222" spans="18:24" ht="12.75">
      <c r="R1222" s="21"/>
      <c r="X1222" s="3"/>
    </row>
    <row r="1223" spans="18:24" ht="12.75">
      <c r="R1223" s="21"/>
      <c r="X1223" s="3"/>
    </row>
    <row r="1224" spans="18:24" ht="12.75">
      <c r="R1224" s="21"/>
      <c r="X1224" s="3"/>
    </row>
    <row r="1225" spans="18:24" ht="12.75">
      <c r="R1225" s="21"/>
      <c r="X1225" s="3"/>
    </row>
    <row r="1226" spans="18:24" ht="12.75">
      <c r="R1226" s="21"/>
      <c r="X1226" s="3"/>
    </row>
    <row r="1227" spans="18:24" ht="12.75">
      <c r="R1227" s="21"/>
      <c r="X1227" s="3"/>
    </row>
    <row r="1228" spans="18:24" ht="12.75">
      <c r="R1228" s="21"/>
      <c r="X1228" s="3"/>
    </row>
    <row r="1229" spans="18:24" ht="12.75">
      <c r="R1229" s="21"/>
      <c r="X1229" s="3"/>
    </row>
    <row r="1230" spans="18:24" ht="12.75">
      <c r="R1230" s="21"/>
      <c r="X1230" s="3"/>
    </row>
    <row r="1231" spans="18:24" ht="12.75">
      <c r="R1231" s="21"/>
      <c r="X1231" s="3"/>
    </row>
    <row r="1232" spans="18:24" ht="12.75">
      <c r="R1232" s="21"/>
      <c r="X1232" s="3"/>
    </row>
    <row r="1233" spans="18:24" ht="12.75">
      <c r="R1233" s="21"/>
      <c r="X1233" s="3"/>
    </row>
    <row r="1234" spans="18:24" ht="12.75">
      <c r="R1234" s="21"/>
      <c r="X1234" s="3"/>
    </row>
    <row r="1235" spans="18:24" ht="12.75">
      <c r="R1235" s="21"/>
      <c r="X1235" s="3"/>
    </row>
    <row r="1236" spans="18:24" ht="12.75">
      <c r="R1236" s="21"/>
      <c r="X1236" s="3"/>
    </row>
    <row r="1237" spans="18:24" ht="12.75">
      <c r="R1237" s="21"/>
      <c r="X1237" s="3"/>
    </row>
    <row r="1238" spans="18:24" ht="12.75">
      <c r="R1238" s="21"/>
      <c r="X1238" s="3"/>
    </row>
    <row r="1239" spans="18:24" ht="12.75">
      <c r="R1239" s="21"/>
      <c r="X1239" s="3"/>
    </row>
    <row r="1240" spans="18:24" ht="12.75">
      <c r="R1240" s="21"/>
      <c r="X1240" s="3"/>
    </row>
    <row r="1241" spans="18:24" ht="12.75">
      <c r="R1241" s="21"/>
      <c r="X1241" s="3"/>
    </row>
    <row r="1242" spans="18:24" ht="12.75">
      <c r="R1242" s="21"/>
      <c r="X1242" s="3"/>
    </row>
    <row r="1243" spans="18:24" ht="12.75">
      <c r="R1243" s="21"/>
      <c r="X1243" s="3"/>
    </row>
    <row r="1244" spans="18:24" ht="12.75">
      <c r="R1244" s="21"/>
      <c r="X1244" s="3"/>
    </row>
    <row r="1245" spans="18:24" ht="12.75">
      <c r="R1245" s="21"/>
      <c r="X1245" s="3"/>
    </row>
    <row r="1246" spans="18:24" ht="12.75">
      <c r="R1246" s="21"/>
      <c r="X1246" s="3"/>
    </row>
    <row r="1247" spans="18:24" ht="12.75">
      <c r="R1247" s="21"/>
      <c r="X1247" s="3"/>
    </row>
    <row r="1248" spans="18:24" ht="12.75">
      <c r="R1248" s="21"/>
      <c r="X1248" s="3"/>
    </row>
    <row r="1249" spans="18:24" ht="12.75">
      <c r="R1249" s="21"/>
      <c r="X1249" s="3"/>
    </row>
    <row r="1250" spans="18:24" ht="12.75">
      <c r="R1250" s="21"/>
      <c r="X1250" s="3"/>
    </row>
    <row r="1251" spans="18:24" ht="12.75">
      <c r="R1251" s="21"/>
      <c r="X1251" s="3"/>
    </row>
    <row r="1252" spans="18:24" ht="12.75">
      <c r="R1252" s="21"/>
      <c r="X1252" s="3"/>
    </row>
    <row r="1253" spans="18:24" ht="12.75">
      <c r="R1253" s="21"/>
      <c r="X1253" s="3"/>
    </row>
    <row r="1254" spans="18:24" ht="12.75">
      <c r="R1254" s="21"/>
      <c r="X1254" s="3"/>
    </row>
    <row r="1255" spans="18:24" ht="12.75">
      <c r="R1255" s="21"/>
      <c r="X1255" s="3"/>
    </row>
    <row r="1256" spans="18:24" ht="12.75">
      <c r="R1256" s="21"/>
      <c r="X1256" s="3"/>
    </row>
    <row r="1257" spans="18:24" ht="12.75">
      <c r="R1257" s="21"/>
      <c r="X1257" s="3"/>
    </row>
    <row r="1258" spans="18:24" ht="12.75">
      <c r="R1258" s="21"/>
      <c r="X1258" s="3"/>
    </row>
    <row r="1259" spans="18:24" ht="12.75">
      <c r="R1259" s="21"/>
      <c r="X1259" s="3"/>
    </row>
    <row r="1260" spans="18:24" ht="12.75">
      <c r="R1260" s="21"/>
      <c r="X1260" s="3"/>
    </row>
    <row r="1261" spans="18:24" ht="12.75">
      <c r="R1261" s="21"/>
      <c r="X1261" s="3"/>
    </row>
    <row r="1262" spans="18:24" ht="12.75">
      <c r="R1262" s="21"/>
      <c r="X1262" s="3"/>
    </row>
    <row r="1263" spans="18:24" ht="12.75">
      <c r="R1263" s="21"/>
      <c r="X1263" s="3"/>
    </row>
    <row r="1264" spans="18:24" ht="12.75">
      <c r="R1264" s="21"/>
      <c r="X1264" s="3"/>
    </row>
    <row r="1265" spans="18:24" ht="12.75">
      <c r="R1265" s="21"/>
      <c r="X1265" s="3"/>
    </row>
    <row r="1266" spans="18:24" ht="12.75">
      <c r="R1266" s="21"/>
      <c r="X1266" s="3"/>
    </row>
    <row r="1267" spans="18:24" ht="12.75">
      <c r="R1267" s="21"/>
      <c r="X1267" s="3"/>
    </row>
    <row r="1268" spans="18:24" ht="12.75">
      <c r="R1268" s="21"/>
      <c r="X1268" s="3"/>
    </row>
    <row r="1269" spans="18:24" ht="12.75">
      <c r="R1269" s="21"/>
      <c r="X1269" s="3"/>
    </row>
    <row r="1270" spans="18:24" ht="12.75">
      <c r="R1270" s="21"/>
      <c r="X1270" s="3"/>
    </row>
    <row r="1271" spans="18:24" ht="12.75">
      <c r="R1271" s="21"/>
      <c r="X1271" s="3"/>
    </row>
    <row r="1272" spans="18:24" ht="12.75">
      <c r="R1272" s="21"/>
      <c r="X1272" s="3"/>
    </row>
    <row r="1273" spans="18:24" ht="12.75">
      <c r="R1273" s="21"/>
      <c r="X1273" s="3"/>
    </row>
    <row r="1274" spans="18:24" ht="12.75">
      <c r="R1274" s="21"/>
      <c r="X1274" s="3"/>
    </row>
    <row r="1275" spans="18:24" ht="12.75">
      <c r="R1275" s="21"/>
      <c r="X1275" s="3"/>
    </row>
    <row r="1276" spans="18:24" ht="12.75">
      <c r="R1276" s="21"/>
      <c r="X1276" s="3"/>
    </row>
    <row r="1277" spans="18:24" ht="12.75">
      <c r="R1277" s="21"/>
      <c r="X1277" s="3"/>
    </row>
    <row r="1278" spans="18:24" ht="12.75">
      <c r="R1278" s="21"/>
      <c r="X1278" s="3"/>
    </row>
    <row r="1279" spans="18:24" ht="12.75">
      <c r="R1279" s="21"/>
      <c r="X1279" s="3"/>
    </row>
    <row r="1280" spans="18:24" ht="12.75">
      <c r="R1280" s="21"/>
      <c r="X1280" s="3"/>
    </row>
    <row r="1281" spans="18:24" ht="12.75">
      <c r="R1281" s="21"/>
      <c r="X1281" s="3"/>
    </row>
    <row r="1282" spans="18:24" ht="12.75">
      <c r="R1282" s="21"/>
      <c r="X1282" s="3"/>
    </row>
    <row r="1283" spans="18:24" ht="12.75">
      <c r="R1283" s="21"/>
      <c r="X1283" s="3"/>
    </row>
    <row r="1284" spans="18:24" ht="12.75">
      <c r="R1284" s="21"/>
      <c r="X1284" s="3"/>
    </row>
    <row r="1285" spans="18:24" ht="12.75">
      <c r="R1285" s="21"/>
      <c r="X1285" s="3"/>
    </row>
    <row r="1286" spans="18:24" ht="12.75">
      <c r="R1286" s="21"/>
      <c r="X1286" s="3"/>
    </row>
    <row r="1287" spans="18:24" ht="12.75">
      <c r="R1287" s="21"/>
      <c r="X1287" s="3"/>
    </row>
    <row r="1288" spans="18:24" ht="12.75">
      <c r="R1288" s="21"/>
      <c r="X1288" s="3"/>
    </row>
    <row r="1289" spans="18:24" ht="12.75">
      <c r="R1289" s="21"/>
      <c r="X1289" s="3"/>
    </row>
    <row r="1290" spans="18:24" ht="12.75">
      <c r="R1290" s="21"/>
      <c r="X1290" s="3"/>
    </row>
    <row r="1291" spans="18:24" ht="12.75">
      <c r="R1291" s="21"/>
      <c r="X1291" s="3"/>
    </row>
    <row r="1292" spans="18:24" ht="12.75">
      <c r="R1292" s="21"/>
      <c r="X1292" s="3"/>
    </row>
    <row r="1293" spans="18:24" ht="12.75">
      <c r="R1293" s="21"/>
      <c r="X1293" s="3"/>
    </row>
    <row r="1294" spans="18:24" ht="12.75">
      <c r="R1294" s="21"/>
      <c r="X1294" s="3"/>
    </row>
    <row r="1295" spans="18:24" ht="12.75">
      <c r="R1295" s="21"/>
      <c r="X1295" s="3"/>
    </row>
    <row r="1296" spans="18:24" ht="12.75">
      <c r="R1296" s="21"/>
      <c r="X1296" s="3"/>
    </row>
    <row r="1297" spans="18:24" ht="12.75">
      <c r="R1297" s="21"/>
      <c r="X1297" s="3"/>
    </row>
    <row r="1298" spans="18:24" ht="12.75">
      <c r="R1298" s="21"/>
      <c r="X1298" s="3"/>
    </row>
    <row r="1299" spans="18:24" ht="12.75">
      <c r="R1299" s="21"/>
      <c r="X1299" s="3"/>
    </row>
    <row r="1300" spans="18:24" ht="12.75">
      <c r="R1300" s="21"/>
      <c r="X1300" s="3"/>
    </row>
    <row r="1301" spans="18:24" ht="12.75">
      <c r="R1301" s="21"/>
      <c r="X1301" s="3"/>
    </row>
    <row r="1302" spans="18:24" ht="12.75">
      <c r="R1302" s="21"/>
      <c r="X1302" s="3"/>
    </row>
    <row r="1303" spans="18:24" ht="12.75">
      <c r="R1303" s="21"/>
      <c r="X1303" s="3"/>
    </row>
    <row r="1304" spans="18:24" ht="12.75">
      <c r="R1304" s="21"/>
      <c r="X1304" s="3"/>
    </row>
    <row r="1305" spans="18:24" ht="12.75">
      <c r="R1305" s="21"/>
      <c r="X1305" s="3"/>
    </row>
    <row r="1306" spans="18:24" ht="12.75">
      <c r="R1306" s="21"/>
      <c r="X1306" s="3"/>
    </row>
    <row r="1307" spans="18:24" ht="12.75">
      <c r="R1307" s="21"/>
      <c r="X1307" s="3"/>
    </row>
    <row r="1308" spans="18:24" ht="12.75">
      <c r="R1308" s="21"/>
      <c r="X1308" s="3"/>
    </row>
    <row r="1309" spans="18:24" ht="12.75">
      <c r="R1309" s="21"/>
      <c r="X1309" s="3"/>
    </row>
    <row r="1310" spans="18:24" ht="12.75">
      <c r="R1310" s="21"/>
      <c r="X1310" s="3"/>
    </row>
    <row r="1311" spans="18:24" ht="12.75">
      <c r="R1311" s="21"/>
      <c r="X1311" s="3"/>
    </row>
    <row r="1312" spans="18:24" ht="12.75">
      <c r="R1312" s="21"/>
      <c r="X1312" s="3"/>
    </row>
    <row r="1313" spans="18:24" ht="12.75">
      <c r="R1313" s="21"/>
      <c r="X1313" s="3"/>
    </row>
    <row r="1314" spans="18:24" ht="12.75">
      <c r="R1314" s="21"/>
      <c r="X1314" s="3"/>
    </row>
    <row r="1315" spans="18:24" ht="12.75">
      <c r="R1315" s="21"/>
      <c r="X1315" s="3"/>
    </row>
    <row r="1316" spans="18:24" ht="12.75">
      <c r="R1316" s="21"/>
      <c r="X1316" s="3"/>
    </row>
    <row r="1317" spans="18:24" ht="12.75">
      <c r="R1317" s="21"/>
      <c r="X1317" s="3"/>
    </row>
    <row r="1318" spans="18:24" ht="12.75">
      <c r="R1318" s="21"/>
      <c r="X1318" s="3"/>
    </row>
    <row r="1319" spans="18:24" ht="12.75">
      <c r="R1319" s="21"/>
      <c r="X1319" s="3"/>
    </row>
    <row r="1320" spans="18:24" ht="12.75">
      <c r="R1320" s="21"/>
      <c r="X1320" s="3"/>
    </row>
    <row r="1321" spans="18:24" ht="12.75">
      <c r="R1321" s="21"/>
      <c r="X1321" s="3"/>
    </row>
    <row r="1322" spans="18:24" ht="12.75">
      <c r="R1322" s="21"/>
      <c r="X1322" s="3"/>
    </row>
    <row r="1323" spans="18:24" ht="12.75">
      <c r="R1323" s="21"/>
      <c r="X1323" s="3"/>
    </row>
    <row r="1324" spans="18:24" ht="12.75">
      <c r="R1324" s="21"/>
      <c r="X1324" s="3"/>
    </row>
    <row r="1325" spans="18:24" ht="12.75">
      <c r="R1325" s="21"/>
      <c r="X1325" s="3"/>
    </row>
    <row r="1326" spans="18:24" ht="12.75">
      <c r="R1326" s="21"/>
      <c r="X1326" s="3"/>
    </row>
    <row r="1327" spans="18:24" ht="12.75">
      <c r="R1327" s="21"/>
      <c r="X1327" s="3"/>
    </row>
    <row r="1328" spans="18:24" ht="12.75">
      <c r="R1328" s="21"/>
      <c r="X1328" s="3"/>
    </row>
    <row r="1329" spans="18:24" ht="12.75">
      <c r="R1329" s="21"/>
      <c r="X1329" s="3"/>
    </row>
    <row r="1330" spans="18:24" ht="12.75">
      <c r="R1330" s="21"/>
      <c r="X1330" s="3"/>
    </row>
    <row r="1331" spans="18:24" ht="12.75">
      <c r="R1331" s="21"/>
      <c r="X1331" s="3"/>
    </row>
    <row r="1332" spans="18:24" ht="12.75">
      <c r="R1332" s="21"/>
      <c r="X1332" s="3"/>
    </row>
    <row r="1333" spans="18:24" ht="12.75">
      <c r="R1333" s="21"/>
      <c r="X1333" s="3"/>
    </row>
    <row r="1334" spans="18:24" ht="12.75">
      <c r="R1334" s="21"/>
      <c r="X1334" s="3"/>
    </row>
    <row r="1335" spans="18:24" ht="12.75">
      <c r="R1335" s="21"/>
      <c r="X1335" s="3"/>
    </row>
    <row r="1336" spans="18:24" ht="12.75">
      <c r="R1336" s="21"/>
      <c r="X1336" s="3"/>
    </row>
    <row r="1337" spans="18:24" ht="12.75">
      <c r="R1337" s="21"/>
      <c r="X1337" s="3"/>
    </row>
    <row r="1338" spans="18:24" ht="12.75">
      <c r="R1338" s="21"/>
      <c r="X1338" s="3"/>
    </row>
    <row r="1339" spans="18:24" ht="12.75">
      <c r="R1339" s="21"/>
      <c r="X1339" s="3"/>
    </row>
    <row r="1340" spans="18:24" ht="12.75">
      <c r="R1340" s="21"/>
      <c r="X1340" s="3"/>
    </row>
    <row r="1341" spans="18:24" ht="12.75">
      <c r="R1341" s="21"/>
      <c r="X1341" s="3"/>
    </row>
    <row r="1342" spans="18:24" ht="12.75">
      <c r="R1342" s="21"/>
      <c r="X1342" s="3"/>
    </row>
    <row r="1343" spans="18:24" ht="12.75">
      <c r="R1343" s="21"/>
      <c r="X1343" s="3"/>
    </row>
    <row r="1344" spans="18:24" ht="12.75">
      <c r="R1344" s="21"/>
      <c r="X1344" s="3"/>
    </row>
    <row r="1345" spans="18:24" ht="12.75">
      <c r="R1345" s="21"/>
      <c r="X1345" s="3"/>
    </row>
    <row r="1346" spans="18:24" ht="12.75">
      <c r="R1346" s="21"/>
      <c r="X1346" s="3"/>
    </row>
    <row r="1347" spans="18:24" ht="12.75">
      <c r="R1347" s="21"/>
      <c r="X1347" s="3"/>
    </row>
    <row r="1348" spans="18:24" ht="12.75">
      <c r="R1348" s="21"/>
      <c r="X1348" s="3"/>
    </row>
    <row r="1349" spans="18:24" ht="12.75">
      <c r="R1349" s="21"/>
      <c r="X1349" s="3"/>
    </row>
    <row r="1350" spans="18:24" ht="12.75">
      <c r="R1350" s="21"/>
      <c r="X1350" s="3"/>
    </row>
    <row r="1351" spans="18:24" ht="12.75">
      <c r="R1351" s="21"/>
      <c r="X1351" s="3"/>
    </row>
    <row r="1352" spans="18:24" ht="12.75">
      <c r="R1352" s="21"/>
      <c r="X1352" s="3"/>
    </row>
    <row r="1353" spans="18:24" ht="12.75">
      <c r="R1353" s="21"/>
      <c r="X1353" s="3"/>
    </row>
    <row r="1354" spans="18:24" ht="12.75">
      <c r="R1354" s="21"/>
      <c r="X1354" s="3"/>
    </row>
    <row r="1355" spans="18:24" ht="12.75">
      <c r="R1355" s="21"/>
      <c r="X1355" s="3"/>
    </row>
    <row r="1356" spans="18:24" ht="12.75">
      <c r="R1356" s="21"/>
      <c r="X1356" s="3"/>
    </row>
    <row r="1357" spans="18:24" ht="12.75">
      <c r="R1357" s="21"/>
      <c r="X1357" s="3"/>
    </row>
    <row r="1358" spans="18:24" ht="12.75">
      <c r="R1358" s="21"/>
      <c r="X1358" s="3"/>
    </row>
    <row r="1359" spans="18:24" ht="12.75">
      <c r="R1359" s="21"/>
      <c r="X1359" s="3"/>
    </row>
    <row r="1360" spans="18:24" ht="12.75">
      <c r="R1360" s="21"/>
      <c r="X1360" s="3"/>
    </row>
    <row r="1361" spans="18:24" ht="12.75">
      <c r="R1361" s="21"/>
      <c r="X1361" s="3"/>
    </row>
    <row r="1362" spans="18:24" ht="12.75">
      <c r="R1362" s="21"/>
      <c r="X1362" s="3"/>
    </row>
    <row r="1363" spans="18:24" ht="12.75">
      <c r="R1363" s="21"/>
      <c r="X1363" s="3"/>
    </row>
    <row r="1364" spans="18:24" ht="12.75">
      <c r="R1364" s="21"/>
      <c r="X1364" s="3"/>
    </row>
    <row r="1365" spans="18:24" ht="12.75">
      <c r="R1365" s="21"/>
      <c r="X1365" s="3"/>
    </row>
    <row r="1366" spans="18:24" ht="12.75">
      <c r="R1366" s="21"/>
      <c r="X1366" s="3"/>
    </row>
    <row r="1367" spans="18:24" ht="12.75">
      <c r="R1367" s="21"/>
      <c r="X1367" s="3"/>
    </row>
    <row r="1368" spans="18:24" ht="12.75">
      <c r="R1368" s="21"/>
      <c r="X1368" s="3"/>
    </row>
    <row r="1369" spans="18:24" ht="12.75">
      <c r="R1369" s="21"/>
      <c r="X1369" s="3"/>
    </row>
    <row r="1370" spans="18:24" ht="12.75">
      <c r="R1370" s="21"/>
      <c r="X1370" s="3"/>
    </row>
    <row r="1371" spans="18:24" ht="12.75">
      <c r="R1371" s="21"/>
      <c r="X1371" s="3"/>
    </row>
    <row r="1372" spans="18:24" ht="12.75">
      <c r="R1372" s="21"/>
      <c r="X1372" s="3"/>
    </row>
    <row r="1373" spans="18:24" ht="12.75">
      <c r="R1373" s="21"/>
      <c r="X1373" s="3"/>
    </row>
    <row r="1374" spans="18:24" ht="12.75">
      <c r="R1374" s="21"/>
      <c r="X1374" s="3"/>
    </row>
    <row r="1375" spans="18:24" ht="12.75">
      <c r="R1375" s="21"/>
      <c r="X1375" s="3"/>
    </row>
    <row r="1376" spans="18:24" ht="12.75">
      <c r="R1376" s="21"/>
      <c r="X1376" s="3"/>
    </row>
    <row r="1377" spans="18:24" ht="12.75">
      <c r="R1377" s="21"/>
      <c r="X1377" s="3"/>
    </row>
    <row r="1378" spans="18:24" ht="12.75">
      <c r="R1378" s="21"/>
      <c r="X1378" s="3"/>
    </row>
    <row r="1379" spans="18:24" ht="12.75">
      <c r="R1379" s="21"/>
      <c r="X1379" s="3"/>
    </row>
    <row r="1380" spans="18:24" ht="12.75">
      <c r="R1380" s="21"/>
      <c r="X1380" s="3"/>
    </row>
    <row r="1381" spans="18:24" ht="12.75">
      <c r="R1381" s="21"/>
      <c r="X1381" s="3"/>
    </row>
    <row r="1382" spans="18:24" ht="12.75">
      <c r="R1382" s="21"/>
      <c r="X1382" s="3"/>
    </row>
    <row r="1383" spans="18:24" ht="12.75">
      <c r="R1383" s="21"/>
      <c r="X1383" s="3"/>
    </row>
    <row r="1384" spans="18:24" ht="12.75">
      <c r="R1384" s="21"/>
      <c r="X1384" s="3"/>
    </row>
    <row r="1385" spans="18:24" ht="12.75">
      <c r="R1385" s="21"/>
      <c r="X1385" s="3"/>
    </row>
    <row r="1386" spans="18:24" ht="12.75">
      <c r="R1386" s="21"/>
      <c r="X1386" s="3"/>
    </row>
    <row r="1387" spans="18:24" ht="12.75">
      <c r="R1387" s="21"/>
      <c r="X1387" s="3"/>
    </row>
    <row r="1388" spans="18:24" ht="12.75">
      <c r="R1388" s="21"/>
      <c r="X1388" s="3"/>
    </row>
    <row r="1389" spans="18:24" ht="12.75">
      <c r="R1389" s="21"/>
      <c r="X1389" s="3"/>
    </row>
    <row r="1390" spans="18:24" ht="12.75">
      <c r="R1390" s="21"/>
      <c r="X1390" s="3"/>
    </row>
    <row r="1391" spans="18:24" ht="12.75">
      <c r="R1391" s="21"/>
      <c r="X1391" s="3"/>
    </row>
    <row r="1392" spans="18:24" ht="12.75">
      <c r="R1392" s="21"/>
      <c r="X1392" s="3"/>
    </row>
    <row r="1393" spans="18:24" ht="12.75">
      <c r="R1393" s="21"/>
      <c r="X1393" s="3"/>
    </row>
    <row r="1394" spans="18:24" ht="12.75">
      <c r="R1394" s="21"/>
      <c r="X1394" s="3"/>
    </row>
    <row r="1395" spans="18:24" ht="12.75">
      <c r="R1395" s="21"/>
      <c r="X1395" s="3"/>
    </row>
    <row r="1396" spans="18:24" ht="12.75">
      <c r="R1396" s="21"/>
      <c r="X1396" s="3"/>
    </row>
    <row r="1397" spans="18:24" ht="12.75">
      <c r="R1397" s="21"/>
      <c r="X1397" s="3"/>
    </row>
    <row r="1398" spans="18:24" ht="12.75">
      <c r="R1398" s="21"/>
      <c r="X1398" s="3"/>
    </row>
    <row r="1399" spans="18:24" ht="12.75">
      <c r="R1399" s="21"/>
      <c r="X1399" s="3"/>
    </row>
    <row r="1400" spans="18:24" ht="12.75">
      <c r="R1400" s="21"/>
      <c r="X1400" s="3"/>
    </row>
    <row r="1401" spans="18:24" ht="12.75">
      <c r="R1401" s="21"/>
      <c r="X1401" s="3"/>
    </row>
    <row r="1402" spans="18:24" ht="12.75">
      <c r="R1402" s="21"/>
      <c r="X1402" s="3"/>
    </row>
    <row r="1403" spans="18:24" ht="12.75">
      <c r="R1403" s="21"/>
      <c r="X1403" s="3"/>
    </row>
    <row r="1404" spans="18:24" ht="12.75">
      <c r="R1404" s="21"/>
      <c r="X1404" s="3"/>
    </row>
    <row r="1405" spans="18:24" ht="12.75">
      <c r="R1405" s="21"/>
      <c r="X1405" s="3"/>
    </row>
    <row r="1406" spans="18:24" ht="12.75">
      <c r="R1406" s="21"/>
      <c r="X1406" s="3"/>
    </row>
    <row r="1407" spans="18:24" ht="12.75">
      <c r="R1407" s="21"/>
      <c r="X1407" s="3"/>
    </row>
    <row r="1408" spans="18:24" ht="12.75">
      <c r="R1408" s="21"/>
      <c r="X1408" s="3"/>
    </row>
    <row r="1409" spans="18:24" ht="12.75">
      <c r="R1409" s="21"/>
      <c r="X1409" s="3"/>
    </row>
    <row r="1410" spans="18:24" ht="12.75">
      <c r="R1410" s="21"/>
      <c r="X1410" s="3"/>
    </row>
    <row r="1411" spans="18:24" ht="12.75">
      <c r="R1411" s="21"/>
      <c r="X1411" s="3"/>
    </row>
    <row r="1412" spans="18:24" ht="12.75">
      <c r="R1412" s="21"/>
      <c r="X1412" s="3"/>
    </row>
    <row r="1413" spans="18:24" ht="12.75">
      <c r="R1413" s="21"/>
      <c r="X1413" s="3"/>
    </row>
    <row r="1414" spans="18:24" ht="12.75">
      <c r="R1414" s="21"/>
      <c r="X1414" s="3"/>
    </row>
    <row r="1415" spans="18:24" ht="12.75">
      <c r="R1415" s="21"/>
      <c r="X1415" s="3"/>
    </row>
    <row r="1416" spans="18:24" ht="12.75">
      <c r="R1416" s="21"/>
      <c r="X1416" s="3"/>
    </row>
    <row r="1417" spans="18:24" ht="12.75">
      <c r="R1417" s="21"/>
      <c r="X1417" s="3"/>
    </row>
    <row r="1418" spans="18:24" ht="12.75">
      <c r="R1418" s="21"/>
      <c r="X1418" s="3"/>
    </row>
    <row r="1419" spans="18:24" ht="12.75">
      <c r="R1419" s="21"/>
      <c r="X1419" s="3"/>
    </row>
    <row r="1420" spans="18:24" ht="12.75">
      <c r="R1420" s="21"/>
      <c r="X1420" s="3"/>
    </row>
    <row r="1421" spans="18:24" ht="12.75">
      <c r="R1421" s="21"/>
      <c r="X1421" s="3"/>
    </row>
    <row r="1422" spans="18:24" ht="12.75">
      <c r="R1422" s="21"/>
      <c r="X1422" s="3"/>
    </row>
    <row r="1423" spans="18:24" ht="12.75">
      <c r="R1423" s="21"/>
      <c r="X1423" s="3"/>
    </row>
    <row r="1424" spans="18:24" ht="12.75">
      <c r="R1424" s="21"/>
      <c r="X1424" s="3"/>
    </row>
    <row r="1425" spans="18:24" ht="12.75">
      <c r="R1425" s="21"/>
      <c r="X1425" s="3"/>
    </row>
    <row r="1426" spans="18:24" ht="12.75">
      <c r="R1426" s="21"/>
      <c r="X1426" s="3"/>
    </row>
    <row r="1427" spans="18:24" ht="12.75">
      <c r="R1427" s="21"/>
      <c r="X1427" s="3"/>
    </row>
    <row r="1428" spans="18:24" ht="12.75">
      <c r="R1428" s="21"/>
      <c r="X1428" s="3"/>
    </row>
    <row r="1429" spans="18:24" ht="12.75">
      <c r="R1429" s="21"/>
      <c r="X1429" s="3"/>
    </row>
    <row r="1430" spans="18:24" ht="12.75">
      <c r="R1430" s="21"/>
      <c r="X1430" s="3"/>
    </row>
    <row r="1431" spans="18:24" ht="12.75">
      <c r="R1431" s="21"/>
      <c r="X1431" s="3"/>
    </row>
    <row r="1432" spans="18:24" ht="12.75">
      <c r="R1432" s="21"/>
      <c r="X1432" s="3"/>
    </row>
    <row r="1433" spans="18:24" ht="12.75">
      <c r="R1433" s="21"/>
      <c r="X1433" s="3"/>
    </row>
    <row r="1434" spans="18:24" ht="12.75">
      <c r="R1434" s="21"/>
      <c r="X1434" s="3"/>
    </row>
    <row r="1435" spans="18:24" ht="12.75">
      <c r="R1435" s="21"/>
      <c r="X1435" s="3"/>
    </row>
    <row r="1436" spans="18:24" ht="12.75">
      <c r="R1436" s="21"/>
      <c r="X1436" s="3"/>
    </row>
    <row r="1437" spans="18:24" ht="12.75">
      <c r="R1437" s="21"/>
      <c r="X1437" s="3"/>
    </row>
    <row r="1438" spans="18:24" ht="12.75">
      <c r="R1438" s="21"/>
      <c r="X1438" s="3"/>
    </row>
    <row r="1439" spans="18:24" ht="12.75">
      <c r="R1439" s="21"/>
      <c r="X1439" s="3"/>
    </row>
    <row r="1440" spans="18:24" ht="12.75">
      <c r="R1440" s="21"/>
      <c r="X1440" s="3"/>
    </row>
    <row r="1441" spans="18:24" ht="12.75">
      <c r="R1441" s="21"/>
      <c r="X1441" s="3"/>
    </row>
    <row r="1442" spans="18:24" ht="12.75">
      <c r="R1442" s="21"/>
      <c r="X1442" s="3"/>
    </row>
    <row r="1443" spans="18:24" ht="12.75">
      <c r="R1443" s="21"/>
      <c r="X1443" s="3"/>
    </row>
    <row r="1444" spans="18:24" ht="12.75">
      <c r="R1444" s="21"/>
      <c r="X1444" s="3"/>
    </row>
    <row r="1445" spans="18:24" ht="12.75">
      <c r="R1445" s="21"/>
      <c r="X1445" s="3"/>
    </row>
    <row r="1446" spans="18:24" ht="12.75">
      <c r="R1446" s="21"/>
      <c r="X1446" s="3"/>
    </row>
    <row r="1447" spans="18:24" ht="12.75">
      <c r="R1447" s="21"/>
      <c r="X1447" s="3"/>
    </row>
    <row r="1448" spans="18:24" ht="12.75">
      <c r="R1448" s="21"/>
      <c r="X1448" s="3"/>
    </row>
    <row r="1449" spans="18:24" ht="12.75">
      <c r="R1449" s="21"/>
      <c r="X1449" s="3"/>
    </row>
    <row r="1450" spans="18:24" ht="12.75">
      <c r="R1450" s="21"/>
      <c r="X1450" s="3"/>
    </row>
    <row r="1451" spans="18:24" ht="12.75">
      <c r="R1451" s="21"/>
      <c r="X1451" s="3"/>
    </row>
    <row r="1452" spans="18:24" ht="12.75">
      <c r="R1452" s="21"/>
      <c r="X1452" s="3"/>
    </row>
    <row r="1453" spans="18:24" ht="12.75">
      <c r="R1453" s="21"/>
      <c r="X1453" s="3"/>
    </row>
    <row r="1454" spans="18:24" ht="12.75">
      <c r="R1454" s="21"/>
      <c r="X1454" s="3"/>
    </row>
    <row r="1455" spans="18:24" ht="12.75">
      <c r="R1455" s="21"/>
      <c r="X1455" s="3"/>
    </row>
    <row r="1456" spans="18:24" ht="12.75">
      <c r="R1456" s="21"/>
      <c r="X1456" s="3"/>
    </row>
    <row r="1457" spans="18:24" ht="12.75">
      <c r="R1457" s="21"/>
      <c r="X1457" s="3"/>
    </row>
    <row r="1458" spans="18:24" ht="12.75">
      <c r="R1458" s="21"/>
      <c r="X1458" s="3"/>
    </row>
    <row r="1459" spans="18:24" ht="12.75">
      <c r="R1459" s="21"/>
      <c r="X1459" s="3"/>
    </row>
    <row r="1460" spans="18:24" ht="12.75">
      <c r="R1460" s="21"/>
      <c r="X1460" s="3"/>
    </row>
    <row r="1461" spans="18:24" ht="12.75">
      <c r="R1461" s="21"/>
      <c r="X1461" s="3"/>
    </row>
    <row r="1462" spans="18:24" ht="12.75">
      <c r="R1462" s="21"/>
      <c r="X1462" s="3"/>
    </row>
    <row r="1463" spans="18:24" ht="12.75">
      <c r="R1463" s="21"/>
      <c r="X1463" s="3"/>
    </row>
    <row r="1464" spans="18:24" ht="12.75">
      <c r="R1464" s="21"/>
      <c r="X1464" s="3"/>
    </row>
    <row r="1465" spans="18:24" ht="12.75">
      <c r="R1465" s="21"/>
      <c r="X1465" s="3"/>
    </row>
    <row r="1466" spans="18:24" ht="12.75">
      <c r="R1466" s="21"/>
      <c r="X1466" s="3"/>
    </row>
    <row r="1467" spans="18:24" ht="12.75">
      <c r="R1467" s="21"/>
      <c r="X1467" s="3"/>
    </row>
    <row r="1468" spans="18:24" ht="12.75">
      <c r="R1468" s="21"/>
      <c r="X1468" s="3"/>
    </row>
    <row r="1469" spans="18:24" ht="12.75">
      <c r="R1469" s="21"/>
      <c r="X1469" s="3"/>
    </row>
    <row r="1470" spans="18:24" ht="12.75">
      <c r="R1470" s="21"/>
      <c r="X1470" s="3"/>
    </row>
    <row r="1471" spans="18:24" ht="12.75">
      <c r="R1471" s="21"/>
      <c r="X1471" s="3"/>
    </row>
    <row r="1472" spans="18:24" ht="12.75">
      <c r="R1472" s="21"/>
      <c r="X1472" s="3"/>
    </row>
    <row r="1473" spans="18:24" ht="12.75">
      <c r="R1473" s="21"/>
      <c r="X1473" s="3"/>
    </row>
    <row r="1474" spans="18:24" ht="12.75">
      <c r="R1474" s="21"/>
      <c r="X1474" s="3"/>
    </row>
    <row r="1475" spans="18:24" ht="12.75">
      <c r="R1475" s="21"/>
      <c r="X1475" s="3"/>
    </row>
    <row r="1476" spans="18:24" ht="12.75">
      <c r="R1476" s="21"/>
      <c r="X1476" s="3"/>
    </row>
    <row r="1477" spans="18:24" ht="12.75">
      <c r="R1477" s="21"/>
      <c r="X1477" s="3"/>
    </row>
    <row r="1478" spans="18:24" ht="12.75">
      <c r="R1478" s="21"/>
      <c r="X1478" s="3"/>
    </row>
    <row r="1479" spans="18:24" ht="12.75">
      <c r="R1479" s="21"/>
      <c r="X1479" s="3"/>
    </row>
    <row r="1480" spans="18:24" ht="12.75">
      <c r="R1480" s="21"/>
      <c r="X1480" s="3"/>
    </row>
    <row r="1481" spans="18:24" ht="12.75">
      <c r="R1481" s="21"/>
      <c r="X1481" s="3"/>
    </row>
    <row r="1482" spans="18:24" ht="12.75">
      <c r="R1482" s="21"/>
      <c r="X1482" s="3"/>
    </row>
    <row r="1483" spans="18:24" ht="12.75">
      <c r="R1483" s="21"/>
      <c r="X1483" s="3"/>
    </row>
    <row r="1484" spans="18:24" ht="12.75">
      <c r="R1484" s="21"/>
      <c r="X1484" s="3"/>
    </row>
    <row r="1485" spans="18:24" ht="12.75">
      <c r="R1485" s="21"/>
      <c r="X1485" s="3"/>
    </row>
    <row r="1486" spans="18:24" ht="12.75">
      <c r="R1486" s="21"/>
      <c r="X1486" s="3"/>
    </row>
    <row r="1487" spans="18:24" ht="12.75">
      <c r="R1487" s="21"/>
      <c r="X1487" s="3"/>
    </row>
    <row r="1488" spans="18:24" ht="12.75">
      <c r="R1488" s="21"/>
      <c r="X1488" s="3"/>
    </row>
    <row r="1489" spans="18:24" ht="12.75">
      <c r="R1489" s="21"/>
      <c r="X1489" s="3"/>
    </row>
    <row r="1490" spans="18:24" ht="12.75">
      <c r="R1490" s="21"/>
      <c r="X1490" s="3"/>
    </row>
    <row r="1491" spans="18:24" ht="12.75">
      <c r="R1491" s="21"/>
      <c r="X1491" s="3"/>
    </row>
    <row r="1492" spans="18:24" ht="12.75">
      <c r="R1492" s="21"/>
      <c r="X1492" s="3"/>
    </row>
    <row r="1493" spans="18:24" ht="12.75">
      <c r="R1493" s="21"/>
      <c r="X1493" s="3"/>
    </row>
    <row r="1494" spans="18:24" ht="12.75">
      <c r="R1494" s="21"/>
      <c r="X1494" s="3"/>
    </row>
    <row r="1495" spans="18:24" ht="12.75">
      <c r="R1495" s="21"/>
      <c r="X1495" s="3"/>
    </row>
    <row r="1496" spans="18:24" ht="12.75">
      <c r="R1496" s="21"/>
      <c r="X1496" s="3"/>
    </row>
    <row r="1497" spans="18:24" ht="12.75">
      <c r="R1497" s="21"/>
      <c r="X1497" s="3"/>
    </row>
    <row r="1498" spans="18:24" ht="12.75">
      <c r="R1498" s="21"/>
      <c r="X1498" s="3"/>
    </row>
    <row r="1499" spans="18:24" ht="12.75">
      <c r="R1499" s="21"/>
      <c r="X1499" s="3"/>
    </row>
    <row r="1500" spans="18:24" ht="12.75">
      <c r="R1500" s="21"/>
      <c r="X1500" s="3"/>
    </row>
    <row r="1501" spans="18:24" ht="12.75">
      <c r="R1501" s="21"/>
      <c r="X1501" s="3"/>
    </row>
    <row r="1502" spans="18:24" ht="12.75">
      <c r="R1502" s="21"/>
      <c r="X1502" s="3"/>
    </row>
    <row r="1503" spans="18:24" ht="12.75">
      <c r="R1503" s="21"/>
      <c r="X1503" s="3"/>
    </row>
    <row r="1504" spans="18:24" ht="12.75">
      <c r="R1504" s="21"/>
      <c r="X1504" s="3"/>
    </row>
    <row r="1505" spans="18:24" ht="12.75">
      <c r="R1505" s="21"/>
      <c r="X1505" s="3"/>
    </row>
    <row r="1506" spans="18:24" ht="12.75">
      <c r="R1506" s="21"/>
      <c r="X1506" s="3"/>
    </row>
    <row r="1507" spans="18:24" ht="12.75">
      <c r="R1507" s="21"/>
      <c r="X1507" s="3"/>
    </row>
    <row r="1508" spans="18:24" ht="12.75">
      <c r="R1508" s="21"/>
      <c r="X1508" s="3"/>
    </row>
    <row r="1509" spans="18:24" ht="12.75">
      <c r="R1509" s="21"/>
      <c r="X1509" s="3"/>
    </row>
    <row r="1510" spans="18:24" ht="12.75">
      <c r="R1510" s="21"/>
      <c r="X1510" s="3"/>
    </row>
    <row r="1511" spans="18:24" ht="12.75">
      <c r="R1511" s="21"/>
      <c r="X1511" s="3"/>
    </row>
    <row r="1512" spans="18:24" ht="12.75">
      <c r="R1512" s="21"/>
      <c r="X1512" s="3"/>
    </row>
    <row r="1513" spans="18:24" ht="12.75">
      <c r="R1513" s="21"/>
      <c r="X1513" s="3"/>
    </row>
    <row r="1514" spans="18:24" ht="12.75">
      <c r="R1514" s="21"/>
      <c r="X1514" s="3"/>
    </row>
    <row r="1515" spans="18:24" ht="12.75">
      <c r="R1515" s="21"/>
      <c r="X1515" s="3"/>
    </row>
    <row r="1516" spans="18:24" ht="12.75">
      <c r="R1516" s="21"/>
      <c r="X1516" s="3"/>
    </row>
    <row r="1517" spans="18:24" ht="12.75">
      <c r="R1517" s="21"/>
      <c r="X1517" s="3"/>
    </row>
    <row r="1518" spans="18:24" ht="12.75">
      <c r="R1518" s="21"/>
      <c r="X1518" s="3"/>
    </row>
    <row r="1519" spans="18:24" ht="12.75">
      <c r="R1519" s="21"/>
      <c r="X1519" s="3"/>
    </row>
    <row r="1520" spans="18:24" ht="12.75">
      <c r="R1520" s="21"/>
      <c r="X1520" s="3"/>
    </row>
    <row r="1521" spans="18:24" ht="12.75">
      <c r="R1521" s="21"/>
      <c r="X1521" s="3"/>
    </row>
    <row r="1522" spans="18:24" ht="12.75">
      <c r="R1522" s="21"/>
      <c r="X1522" s="3"/>
    </row>
    <row r="1523" spans="18:24" ht="12.75">
      <c r="R1523" s="21"/>
      <c r="X1523" s="3"/>
    </row>
    <row r="1524" spans="18:24" ht="12.75">
      <c r="R1524" s="21"/>
      <c r="X1524" s="3"/>
    </row>
    <row r="1525" spans="18:24" ht="12.75">
      <c r="R1525" s="21"/>
      <c r="X1525" s="3"/>
    </row>
    <row r="1526" spans="18:24" ht="12.75">
      <c r="R1526" s="21"/>
      <c r="X1526" s="3"/>
    </row>
    <row r="1527" spans="18:24" ht="12.75">
      <c r="R1527" s="21"/>
      <c r="X1527" s="3"/>
    </row>
    <row r="1528" spans="18:24" ht="12.75">
      <c r="R1528" s="21"/>
      <c r="X1528" s="3"/>
    </row>
    <row r="1529" spans="18:24" ht="12.75">
      <c r="R1529" s="21"/>
      <c r="X1529" s="3"/>
    </row>
    <row r="1530" spans="18:24" ht="12.75">
      <c r="R1530" s="21"/>
      <c r="X1530" s="3"/>
    </row>
    <row r="1531" spans="18:24" ht="12.75">
      <c r="R1531" s="21"/>
      <c r="X1531" s="3"/>
    </row>
    <row r="1532" spans="18:24" ht="12.75">
      <c r="R1532" s="21"/>
      <c r="X1532" s="3"/>
    </row>
    <row r="1533" spans="18:24" ht="12.75">
      <c r="R1533" s="21"/>
      <c r="X1533" s="3"/>
    </row>
    <row r="1534" spans="18:24" ht="12.75">
      <c r="R1534" s="21"/>
      <c r="X1534" s="3"/>
    </row>
    <row r="1535" spans="18:24" ht="12.75">
      <c r="R1535" s="21"/>
      <c r="X1535" s="3"/>
    </row>
    <row r="1536" spans="18:24" ht="12.75">
      <c r="R1536" s="21"/>
      <c r="X1536" s="3"/>
    </row>
    <row r="1537" spans="18:24" ht="12.75">
      <c r="R1537" s="21"/>
      <c r="X1537" s="3"/>
    </row>
    <row r="1538" spans="18:24" ht="12.75">
      <c r="R1538" s="21"/>
      <c r="X1538" s="3"/>
    </row>
    <row r="1539" spans="18:24" ht="12.75">
      <c r="R1539" s="21"/>
      <c r="X1539" s="3"/>
    </row>
    <row r="1540" spans="18:24" ht="12.75">
      <c r="R1540" s="21"/>
      <c r="X1540" s="3"/>
    </row>
    <row r="1541" spans="18:24" ht="12.75">
      <c r="R1541" s="21"/>
      <c r="X1541" s="3"/>
    </row>
    <row r="1542" spans="18:24" ht="12.75">
      <c r="R1542" s="21"/>
      <c r="X1542" s="3"/>
    </row>
    <row r="1543" spans="18:24" ht="12.75">
      <c r="R1543" s="21"/>
      <c r="X1543" s="3"/>
    </row>
    <row r="1544" spans="18:24" ht="12.75">
      <c r="R1544" s="21"/>
      <c r="X1544" s="3"/>
    </row>
    <row r="1545" spans="18:24" ht="12.75">
      <c r="R1545" s="21"/>
      <c r="X1545" s="3"/>
    </row>
    <row r="1546" spans="18:24" ht="12.75">
      <c r="R1546" s="21"/>
      <c r="X1546" s="3"/>
    </row>
    <row r="1547" spans="18:24" ht="12.75">
      <c r="R1547" s="21"/>
      <c r="X1547" s="3"/>
    </row>
    <row r="1548" spans="18:24" ht="12.75">
      <c r="R1548" s="21"/>
      <c r="X1548" s="3"/>
    </row>
    <row r="1549" spans="18:24" ht="12.75">
      <c r="R1549" s="21"/>
      <c r="X1549" s="3"/>
    </row>
    <row r="1550" spans="18:24" ht="12.75">
      <c r="R1550" s="21"/>
      <c r="X1550" s="3"/>
    </row>
    <row r="1551" spans="18:24" ht="12.75">
      <c r="R1551" s="21"/>
      <c r="X1551" s="3"/>
    </row>
    <row r="1552" spans="18:24" ht="12.75">
      <c r="R1552" s="21"/>
      <c r="X1552" s="3"/>
    </row>
    <row r="1553" spans="18:24" ht="12.75">
      <c r="R1553" s="21"/>
      <c r="X1553" s="3"/>
    </row>
    <row r="1554" spans="18:24" ht="12.75">
      <c r="R1554" s="21"/>
      <c r="X1554" s="3"/>
    </row>
    <row r="1555" spans="18:24" ht="12.75">
      <c r="R1555" s="21"/>
      <c r="X1555" s="3"/>
    </row>
    <row r="1556" spans="18:24" ht="12.75">
      <c r="R1556" s="21"/>
      <c r="X1556" s="3"/>
    </row>
    <row r="1557" spans="18:24" ht="12.75">
      <c r="R1557" s="21"/>
      <c r="X1557" s="3"/>
    </row>
    <row r="1558" spans="18:24" ht="12.75">
      <c r="R1558" s="21"/>
      <c r="X1558" s="3"/>
    </row>
    <row r="1559" spans="18:24" ht="12.75">
      <c r="R1559" s="21"/>
      <c r="X1559" s="3"/>
    </row>
    <row r="1560" spans="18:24" ht="12.75">
      <c r="R1560" s="21"/>
      <c r="X1560" s="3"/>
    </row>
    <row r="1561" spans="18:24" ht="12.75">
      <c r="R1561" s="21"/>
      <c r="X1561" s="3"/>
    </row>
    <row r="1562" spans="18:24" ht="12.75">
      <c r="R1562" s="21"/>
      <c r="X1562" s="3"/>
    </row>
    <row r="1563" spans="18:24" ht="12.75">
      <c r="R1563" s="21"/>
      <c r="X1563" s="3"/>
    </row>
    <row r="1564" spans="18:24" ht="12.75">
      <c r="R1564" s="21"/>
      <c r="X1564" s="3"/>
    </row>
    <row r="1565" spans="18:24" ht="12.75">
      <c r="R1565" s="21"/>
      <c r="X1565" s="3"/>
    </row>
    <row r="1566" spans="18:24" ht="12.75">
      <c r="R1566" s="21"/>
      <c r="X1566" s="3"/>
    </row>
    <row r="1567" spans="18:24" ht="12.75">
      <c r="R1567" s="21"/>
      <c r="X1567" s="3"/>
    </row>
    <row r="1568" spans="18:24" ht="12.75">
      <c r="R1568" s="21"/>
      <c r="X1568" s="3"/>
    </row>
    <row r="1569" spans="18:24" ht="12.75">
      <c r="R1569" s="21"/>
      <c r="X1569" s="3"/>
    </row>
    <row r="1570" spans="18:24" ht="12.75">
      <c r="R1570" s="21"/>
      <c r="X1570" s="3"/>
    </row>
    <row r="1571" spans="18:24" ht="12.75">
      <c r="R1571" s="21"/>
      <c r="X1571" s="3"/>
    </row>
    <row r="1572" spans="18:24" ht="12.75">
      <c r="R1572" s="21"/>
      <c r="X1572" s="3"/>
    </row>
    <row r="1573" spans="18:24" ht="12.75">
      <c r="R1573" s="21"/>
      <c r="X1573" s="3"/>
    </row>
    <row r="1574" spans="18:24" ht="12.75">
      <c r="R1574" s="21"/>
      <c r="X1574" s="3"/>
    </row>
    <row r="1575" spans="18:24" ht="12.75">
      <c r="R1575" s="21"/>
      <c r="X1575" s="3"/>
    </row>
    <row r="1576" spans="18:24" ht="12.75">
      <c r="R1576" s="21"/>
      <c r="X1576" s="3"/>
    </row>
    <row r="1577" spans="18:24" ht="12.75">
      <c r="R1577" s="21"/>
      <c r="X1577" s="3"/>
    </row>
    <row r="1578" spans="18:24" ht="12.75">
      <c r="R1578" s="21"/>
      <c r="X1578" s="3"/>
    </row>
    <row r="1579" spans="18:24" ht="12.75">
      <c r="R1579" s="21"/>
      <c r="X1579" s="3"/>
    </row>
    <row r="1580" spans="18:24" ht="12.75">
      <c r="R1580" s="21"/>
      <c r="X1580" s="3"/>
    </row>
    <row r="1581" spans="18:24" ht="12.75">
      <c r="R1581" s="21"/>
      <c r="X1581" s="3"/>
    </row>
    <row r="1582" spans="18:24" ht="12.75">
      <c r="R1582" s="21"/>
      <c r="X1582" s="3"/>
    </row>
    <row r="1583" spans="18:24" ht="12.75">
      <c r="R1583" s="21"/>
      <c r="X1583" s="3"/>
    </row>
    <row r="1584" spans="18:24" ht="12.75">
      <c r="R1584" s="21"/>
      <c r="X1584" s="3"/>
    </row>
    <row r="1585" spans="18:24" ht="12.75">
      <c r="R1585" s="21"/>
      <c r="X1585" s="3"/>
    </row>
    <row r="1586" spans="18:24" ht="12.75">
      <c r="R1586" s="21"/>
      <c r="X1586" s="3"/>
    </row>
    <row r="1587" spans="18:24" ht="12.75">
      <c r="R1587" s="21"/>
      <c r="X1587" s="3"/>
    </row>
    <row r="1588" spans="18:24" ht="12.75">
      <c r="R1588" s="21"/>
      <c r="X1588" s="3"/>
    </row>
    <row r="1589" spans="18:24" ht="12.75">
      <c r="R1589" s="21"/>
      <c r="X1589" s="3"/>
    </row>
    <row r="1590" spans="18:24" ht="12.75">
      <c r="R1590" s="21"/>
      <c r="X1590" s="3"/>
    </row>
    <row r="1591" spans="18:24" ht="12.75">
      <c r="R1591" s="21"/>
      <c r="X1591" s="3"/>
    </row>
    <row r="1592" spans="18:24" ht="12.75">
      <c r="R1592" s="21"/>
      <c r="X1592" s="3"/>
    </row>
    <row r="1593" spans="18:24" ht="12.75">
      <c r="R1593" s="21"/>
      <c r="X1593" s="3"/>
    </row>
    <row r="1594" spans="18:24" ht="12.75">
      <c r="R1594" s="21"/>
      <c r="X1594" s="3"/>
    </row>
    <row r="1595" spans="18:24" ht="12.75">
      <c r="R1595" s="21"/>
      <c r="X1595" s="3"/>
    </row>
    <row r="1596" spans="18:24" ht="12.75">
      <c r="R1596" s="21"/>
      <c r="X1596" s="3"/>
    </row>
    <row r="1597" spans="18:24" ht="12.75">
      <c r="R1597" s="21"/>
      <c r="X1597" s="3"/>
    </row>
    <row r="1598" spans="18:24" ht="12.75">
      <c r="R1598" s="21"/>
      <c r="X1598" s="3"/>
    </row>
    <row r="1599" spans="18:24" ht="12.75">
      <c r="R1599" s="21"/>
      <c r="X1599" s="3"/>
    </row>
    <row r="1600" spans="18:24" ht="12.75">
      <c r="R1600" s="21"/>
      <c r="X1600" s="3"/>
    </row>
    <row r="1601" spans="18:24" ht="12.75">
      <c r="R1601" s="21"/>
      <c r="X1601" s="3"/>
    </row>
    <row r="1602" spans="18:24" ht="12.75">
      <c r="R1602" s="21"/>
      <c r="X1602" s="3"/>
    </row>
    <row r="1603" spans="18:24" ht="12.75">
      <c r="R1603" s="21"/>
      <c r="X1603" s="3"/>
    </row>
    <row r="1604" spans="18:24" ht="12.75">
      <c r="R1604" s="21"/>
      <c r="X1604" s="3"/>
    </row>
    <row r="1605" spans="18:24" ht="12.75">
      <c r="R1605" s="21"/>
      <c r="X1605" s="3"/>
    </row>
    <row r="1606" spans="18:24" ht="12.75">
      <c r="R1606" s="21"/>
      <c r="X1606" s="3"/>
    </row>
    <row r="1607" spans="18:24" ht="12.75">
      <c r="R1607" s="21"/>
      <c r="X1607" s="3"/>
    </row>
    <row r="1608" spans="18:24" ht="12.75">
      <c r="R1608" s="21"/>
      <c r="X1608" s="3"/>
    </row>
    <row r="1609" spans="18:24" ht="12.75">
      <c r="R1609" s="21"/>
      <c r="X1609" s="3"/>
    </row>
    <row r="1610" spans="18:24" ht="12.75">
      <c r="R1610" s="21"/>
      <c r="X1610" s="3"/>
    </row>
    <row r="1611" spans="18:24" ht="12.75">
      <c r="R1611" s="21"/>
      <c r="X1611" s="3"/>
    </row>
    <row r="1612" spans="18:24" ht="12.75">
      <c r="R1612" s="21"/>
      <c r="X1612" s="3"/>
    </row>
    <row r="1613" spans="18:24" ht="12.75">
      <c r="R1613" s="21"/>
      <c r="X1613" s="3"/>
    </row>
    <row r="1614" spans="18:24" ht="12.75">
      <c r="R1614" s="21"/>
      <c r="X1614" s="3"/>
    </row>
    <row r="1615" spans="18:24" ht="12.75">
      <c r="R1615" s="21"/>
      <c r="X1615" s="3"/>
    </row>
    <row r="1616" spans="18:24" ht="12.75">
      <c r="R1616" s="21"/>
      <c r="X1616" s="3"/>
    </row>
    <row r="1617" spans="18:24" ht="12.75">
      <c r="R1617" s="21"/>
      <c r="X1617" s="3"/>
    </row>
    <row r="1618" spans="18:24" ht="12.75">
      <c r="R1618" s="21"/>
      <c r="X1618" s="3"/>
    </row>
    <row r="1619" spans="18:24" ht="12.75">
      <c r="R1619" s="21"/>
      <c r="X1619" s="3"/>
    </row>
    <row r="1620" spans="18:24" ht="12.75">
      <c r="R1620" s="21"/>
      <c r="X1620" s="3"/>
    </row>
    <row r="1621" spans="18:24" ht="12.75">
      <c r="R1621" s="21"/>
      <c r="X1621" s="3"/>
    </row>
    <row r="1622" spans="18:24" ht="12.75">
      <c r="R1622" s="21"/>
      <c r="X1622" s="3"/>
    </row>
    <row r="1623" spans="18:24" ht="12.75">
      <c r="R1623" s="21"/>
      <c r="X1623" s="3"/>
    </row>
    <row r="1624" spans="18:24" ht="12.75">
      <c r="R1624" s="21"/>
      <c r="X1624" s="3"/>
    </row>
    <row r="1625" spans="18:24" ht="12.75">
      <c r="R1625" s="21"/>
      <c r="X1625" s="3"/>
    </row>
    <row r="1626" spans="18:24" ht="12.75">
      <c r="R1626" s="21"/>
      <c r="X1626" s="3"/>
    </row>
    <row r="1627" spans="18:24" ht="12.75">
      <c r="R1627" s="21"/>
      <c r="X1627" s="3"/>
    </row>
    <row r="1628" spans="18:24" ht="12.75">
      <c r="R1628" s="21"/>
      <c r="X1628" s="3"/>
    </row>
    <row r="1629" spans="18:24" ht="12.75">
      <c r="R1629" s="21"/>
      <c r="X1629" s="3"/>
    </row>
    <row r="1630" spans="18:24" ht="12.75">
      <c r="R1630" s="21"/>
      <c r="X1630" s="3"/>
    </row>
    <row r="1631" spans="18:24" ht="12.75">
      <c r="R1631" s="21"/>
      <c r="X1631" s="3"/>
    </row>
    <row r="1632" spans="18:24" ht="12.75">
      <c r="R1632" s="21"/>
      <c r="X1632" s="3"/>
    </row>
    <row r="1633" spans="18:24" ht="12.75">
      <c r="R1633" s="21"/>
      <c r="X1633" s="3"/>
    </row>
    <row r="1634" spans="18:24" ht="12.75">
      <c r="R1634" s="21"/>
      <c r="X1634" s="3"/>
    </row>
    <row r="1635" spans="18:24" ht="12.75">
      <c r="R1635" s="21"/>
      <c r="X1635" s="3"/>
    </row>
    <row r="1636" spans="18:24" ht="12.75">
      <c r="R1636" s="21"/>
      <c r="X1636" s="3"/>
    </row>
    <row r="1637" spans="18:24" ht="12.75">
      <c r="R1637" s="21"/>
      <c r="X1637" s="3"/>
    </row>
    <row r="1638" spans="18:24" ht="12.75">
      <c r="R1638" s="21"/>
      <c r="X1638" s="3"/>
    </row>
    <row r="1639" spans="18:24" ht="12.75">
      <c r="R1639" s="21"/>
      <c r="X1639" s="3"/>
    </row>
    <row r="1640" spans="18:24" ht="12.75">
      <c r="R1640" s="21"/>
      <c r="X1640" s="3"/>
    </row>
    <row r="1641" spans="18:24" ht="12.75">
      <c r="R1641" s="21"/>
      <c r="X1641" s="3"/>
    </row>
    <row r="1642" spans="18:24" ht="12.75">
      <c r="R1642" s="21"/>
      <c r="X1642" s="3"/>
    </row>
    <row r="1643" spans="18:24" ht="12.75">
      <c r="R1643" s="21"/>
      <c r="X1643" s="3"/>
    </row>
    <row r="1644" spans="18:24" ht="12.75">
      <c r="R1644" s="21"/>
      <c r="X1644" s="3"/>
    </row>
    <row r="1645" spans="18:24" ht="12.75">
      <c r="R1645" s="21"/>
      <c r="X1645" s="3"/>
    </row>
    <row r="1646" spans="18:24" ht="12.75">
      <c r="R1646" s="21"/>
      <c r="X1646" s="3"/>
    </row>
    <row r="1647" spans="18:24" ht="12.75">
      <c r="R1647" s="21"/>
      <c r="X1647" s="3"/>
    </row>
    <row r="1648" spans="18:24" ht="12.75">
      <c r="R1648" s="21"/>
      <c r="X1648" s="3"/>
    </row>
    <row r="1649" spans="18:24" ht="12.75">
      <c r="R1649" s="21"/>
      <c r="X1649" s="3"/>
    </row>
    <row r="1650" spans="18:24" ht="12.75">
      <c r="R1650" s="21"/>
      <c r="X1650" s="3"/>
    </row>
    <row r="1651" spans="18:24" ht="12.75">
      <c r="R1651" s="21"/>
      <c r="X1651" s="3"/>
    </row>
    <row r="1652" spans="18:24" ht="12.75">
      <c r="R1652" s="21"/>
      <c r="X1652" s="3"/>
    </row>
    <row r="1653" spans="18:24" ht="12.75">
      <c r="R1653" s="21"/>
      <c r="X1653" s="3"/>
    </row>
    <row r="1654" spans="18:24" ht="12.75">
      <c r="R1654" s="21"/>
      <c r="X1654" s="3"/>
    </row>
    <row r="1655" spans="18:24" ht="12.75">
      <c r="R1655" s="21"/>
      <c r="X1655" s="3"/>
    </row>
    <row r="1656" spans="18:24" ht="12.75">
      <c r="R1656" s="21"/>
      <c r="X1656" s="3"/>
    </row>
    <row r="1657" spans="18:24" ht="12.75">
      <c r="R1657" s="21"/>
      <c r="X1657" s="3"/>
    </row>
    <row r="1658" spans="18:24" ht="12.75">
      <c r="R1658" s="21"/>
      <c r="X1658" s="3"/>
    </row>
    <row r="1659" spans="18:24" ht="12.75">
      <c r="R1659" s="21"/>
      <c r="X1659" s="3"/>
    </row>
    <row r="1660" spans="18:24" ht="12.75">
      <c r="R1660" s="21"/>
      <c r="X1660" s="3"/>
    </row>
    <row r="1661" spans="18:24" ht="12.75">
      <c r="R1661" s="21"/>
      <c r="X1661" s="3"/>
    </row>
    <row r="1662" spans="18:24" ht="12.75">
      <c r="R1662" s="21"/>
      <c r="X1662" s="3"/>
    </row>
    <row r="1663" spans="18:24" ht="12.75">
      <c r="R1663" s="21"/>
      <c r="X1663" s="3"/>
    </row>
    <row r="1664" spans="18:24" ht="12.75">
      <c r="R1664" s="21"/>
      <c r="X1664" s="3"/>
    </row>
    <row r="1665" spans="18:24" ht="12.75">
      <c r="R1665" s="21"/>
      <c r="X1665" s="3"/>
    </row>
    <row r="1666" spans="18:24" ht="12.75">
      <c r="R1666" s="21"/>
      <c r="X1666" s="3"/>
    </row>
    <row r="1667" spans="18:24" ht="12.75">
      <c r="R1667" s="21"/>
      <c r="X1667" s="3"/>
    </row>
    <row r="1668" spans="18:24" ht="12.75">
      <c r="R1668" s="21"/>
      <c r="X1668" s="3"/>
    </row>
    <row r="1669" spans="18:24" ht="12.75">
      <c r="R1669" s="21"/>
      <c r="X1669" s="3"/>
    </row>
    <row r="1670" spans="18:24" ht="12.75">
      <c r="R1670" s="21"/>
      <c r="X1670" s="3"/>
    </row>
    <row r="1671" spans="18:24" ht="12.75">
      <c r="R1671" s="21"/>
      <c r="X1671" s="3"/>
    </row>
    <row r="1672" spans="18:24" ht="12.75">
      <c r="R1672" s="21"/>
      <c r="X1672" s="3"/>
    </row>
    <row r="1673" spans="18:24" ht="12.75">
      <c r="R1673" s="21"/>
      <c r="X1673" s="3"/>
    </row>
    <row r="1674" spans="18:24" ht="12.75">
      <c r="R1674" s="21"/>
      <c r="X1674" s="3"/>
    </row>
    <row r="1675" spans="18:24" ht="12.75">
      <c r="R1675" s="21"/>
      <c r="X1675" s="3"/>
    </row>
    <row r="1676" spans="18:24" ht="12.75">
      <c r="R1676" s="21"/>
      <c r="X1676" s="3"/>
    </row>
    <row r="1677" spans="18:24" ht="12.75">
      <c r="R1677" s="21"/>
      <c r="X1677" s="3"/>
    </row>
    <row r="1678" spans="18:24" ht="12.75">
      <c r="R1678" s="21"/>
      <c r="X1678" s="3"/>
    </row>
    <row r="1679" spans="18:24" ht="12.75">
      <c r="R1679" s="21"/>
      <c r="X1679" s="3"/>
    </row>
    <row r="1680" spans="18:24" ht="12.75">
      <c r="R1680" s="21"/>
      <c r="X1680" s="3"/>
    </row>
    <row r="1681" spans="18:24" ht="12.75">
      <c r="R1681" s="21"/>
      <c r="X1681" s="3"/>
    </row>
    <row r="1682" spans="18:24" ht="12.75">
      <c r="R1682" s="21"/>
      <c r="X1682" s="3"/>
    </row>
    <row r="1683" spans="18:24" ht="12.75">
      <c r="R1683" s="21"/>
      <c r="X1683" s="3"/>
    </row>
    <row r="1684" spans="18:24" ht="12.75">
      <c r="R1684" s="21"/>
      <c r="X1684" s="3"/>
    </row>
    <row r="1685" spans="18:24" ht="12.75">
      <c r="R1685" s="21"/>
      <c r="X1685" s="3"/>
    </row>
    <row r="1686" spans="18:24" ht="12.75">
      <c r="R1686" s="21"/>
      <c r="X1686" s="3"/>
    </row>
    <row r="1687" spans="18:24" ht="12.75">
      <c r="R1687" s="21"/>
      <c r="X1687" s="3"/>
    </row>
    <row r="1688" spans="18:24" ht="12.75">
      <c r="R1688" s="21"/>
      <c r="X1688" s="3"/>
    </row>
    <row r="1689" spans="18:24" ht="12.75">
      <c r="R1689" s="21"/>
      <c r="X1689" s="3"/>
    </row>
    <row r="1690" spans="18:24" ht="12.75">
      <c r="R1690" s="21"/>
      <c r="X1690" s="3"/>
    </row>
    <row r="1691" spans="18:24" ht="12.75">
      <c r="R1691" s="21"/>
      <c r="X1691" s="3"/>
    </row>
    <row r="1692" spans="18:24" ht="12.75">
      <c r="R1692" s="21"/>
      <c r="X1692" s="3"/>
    </row>
    <row r="1693" spans="18:24" ht="12.75">
      <c r="R1693" s="21"/>
      <c r="X1693" s="3"/>
    </row>
    <row r="1694" spans="18:24" ht="12.75">
      <c r="R1694" s="21"/>
      <c r="X1694" s="3"/>
    </row>
    <row r="1695" spans="18:24" ht="12.75">
      <c r="R1695" s="21"/>
      <c r="X1695" s="3"/>
    </row>
    <row r="1696" spans="18:24" ht="12.75">
      <c r="R1696" s="21"/>
      <c r="X1696" s="3"/>
    </row>
    <row r="1697" spans="18:24" ht="12.75">
      <c r="R1697" s="21"/>
      <c r="X1697" s="3"/>
    </row>
    <row r="1698" spans="18:24" ht="12.75">
      <c r="R1698" s="21"/>
      <c r="X1698" s="3"/>
    </row>
    <row r="1699" spans="18:24" ht="12.75">
      <c r="R1699" s="21"/>
      <c r="X1699" s="3"/>
    </row>
    <row r="1700" spans="18:24" ht="12.75">
      <c r="R1700" s="21"/>
      <c r="X1700" s="3"/>
    </row>
    <row r="1701" spans="18:24" ht="12.75">
      <c r="R1701" s="21"/>
      <c r="X1701" s="3"/>
    </row>
    <row r="1702" spans="18:24" ht="12.75">
      <c r="R1702" s="21"/>
      <c r="X1702" s="3"/>
    </row>
    <row r="1703" spans="18:24" ht="12.75">
      <c r="R1703" s="21"/>
      <c r="X1703" s="3"/>
    </row>
    <row r="1704" spans="18:24" ht="12.75">
      <c r="R1704" s="21"/>
      <c r="X1704" s="3"/>
    </row>
    <row r="1705" spans="18:24" ht="12.75">
      <c r="R1705" s="21"/>
      <c r="X1705" s="3"/>
    </row>
    <row r="1706" spans="18:24" ht="12.75">
      <c r="R1706" s="21"/>
      <c r="X1706" s="3"/>
    </row>
    <row r="1707" spans="18:24" ht="12.75">
      <c r="R1707" s="21"/>
      <c r="X1707" s="3"/>
    </row>
    <row r="1708" spans="18:24" ht="12.75">
      <c r="R1708" s="21"/>
      <c r="X1708" s="3"/>
    </row>
    <row r="1709" spans="18:24" ht="12.75">
      <c r="R1709" s="21"/>
      <c r="X1709" s="3"/>
    </row>
    <row r="1710" spans="18:24" ht="12.75">
      <c r="R1710" s="21"/>
      <c r="X1710" s="3"/>
    </row>
    <row r="1711" spans="18:24" ht="12.75">
      <c r="R1711" s="21"/>
      <c r="X1711" s="3"/>
    </row>
    <row r="1712" spans="18:24" ht="12.75">
      <c r="R1712" s="21"/>
      <c r="X1712" s="3"/>
    </row>
    <row r="1713" spans="18:24" ht="12.75">
      <c r="R1713" s="21"/>
      <c r="X1713" s="3"/>
    </row>
    <row r="1714" spans="18:24" ht="12.75">
      <c r="R1714" s="21"/>
      <c r="X1714" s="3"/>
    </row>
    <row r="1715" spans="18:24" ht="12.75">
      <c r="R1715" s="21"/>
      <c r="X1715" s="3"/>
    </row>
    <row r="1716" spans="18:24" ht="12.75">
      <c r="R1716" s="21"/>
      <c r="X1716" s="3"/>
    </row>
    <row r="1717" spans="18:24" ht="12.75">
      <c r="R1717" s="21"/>
      <c r="X1717" s="3"/>
    </row>
    <row r="1718" spans="18:24" ht="12.75">
      <c r="R1718" s="21"/>
      <c r="X1718" s="3"/>
    </row>
    <row r="1719" spans="18:24" ht="12.75">
      <c r="R1719" s="21"/>
      <c r="X1719" s="3"/>
    </row>
    <row r="1720" spans="18:24" ht="12.75">
      <c r="R1720" s="21"/>
      <c r="X1720" s="3"/>
    </row>
    <row r="1721" spans="18:24" ht="12.75">
      <c r="R1721" s="21"/>
      <c r="X1721" s="3"/>
    </row>
    <row r="1722" spans="18:24" ht="12.75">
      <c r="R1722" s="21"/>
      <c r="X1722" s="3"/>
    </row>
    <row r="1723" spans="18:24" ht="12.75">
      <c r="R1723" s="21"/>
      <c r="X1723" s="3"/>
    </row>
    <row r="1724" spans="18:24" ht="12.75">
      <c r="R1724" s="21"/>
      <c r="X1724" s="3"/>
    </row>
    <row r="1725" spans="18:24" ht="12.75">
      <c r="R1725" s="21"/>
      <c r="X1725" s="3"/>
    </row>
    <row r="1726" spans="18:24" ht="12.75">
      <c r="R1726" s="21"/>
      <c r="X1726" s="3"/>
    </row>
    <row r="1727" spans="18:24" ht="12.75">
      <c r="R1727" s="21"/>
      <c r="X1727" s="3"/>
    </row>
    <row r="1728" spans="18:24" ht="12.75">
      <c r="R1728" s="21"/>
      <c r="X1728" s="3"/>
    </row>
    <row r="1729" spans="18:24" ht="12.75">
      <c r="R1729" s="21"/>
      <c r="X1729" s="3"/>
    </row>
    <row r="1730" spans="18:24" ht="12.75">
      <c r="R1730" s="21"/>
      <c r="X1730" s="3"/>
    </row>
    <row r="1731" spans="18:24" ht="12.75">
      <c r="R1731" s="21"/>
      <c r="X1731" s="3"/>
    </row>
    <row r="1732" spans="18:24" ht="12.75">
      <c r="R1732" s="21"/>
      <c r="X1732" s="3"/>
    </row>
    <row r="1733" spans="18:24" ht="12.75">
      <c r="R1733" s="21"/>
      <c r="X1733" s="3"/>
    </row>
    <row r="1734" spans="18:24" ht="12.75">
      <c r="R1734" s="21"/>
      <c r="X1734" s="3"/>
    </row>
    <row r="1735" spans="18:24" ht="12.75">
      <c r="R1735" s="21"/>
      <c r="X1735" s="3"/>
    </row>
    <row r="1736" spans="18:24" ht="12.75">
      <c r="R1736" s="21"/>
      <c r="X1736" s="3"/>
    </row>
    <row r="1737" spans="18:24" ht="12.75">
      <c r="R1737" s="21"/>
      <c r="X1737" s="3"/>
    </row>
    <row r="1738" spans="18:24" ht="12.75">
      <c r="R1738" s="21"/>
      <c r="X1738" s="3"/>
    </row>
    <row r="1739" spans="18:24" ht="12.75">
      <c r="R1739" s="21"/>
      <c r="X1739" s="3"/>
    </row>
    <row r="1740" spans="18:24" ht="12.75">
      <c r="R1740" s="21"/>
      <c r="X1740" s="3"/>
    </row>
    <row r="1741" spans="18:24" ht="12.75">
      <c r="R1741" s="21"/>
      <c r="X1741" s="3"/>
    </row>
    <row r="1742" spans="18:24" ht="12.75">
      <c r="R1742" s="21"/>
      <c r="X1742" s="3"/>
    </row>
    <row r="1743" spans="18:24" ht="12.75">
      <c r="R1743" s="21"/>
      <c r="X1743" s="3"/>
    </row>
    <row r="1744" spans="18:24" ht="12.75">
      <c r="R1744" s="21"/>
      <c r="X1744" s="3"/>
    </row>
    <row r="1745" spans="18:24" ht="12.75">
      <c r="R1745" s="21"/>
      <c r="X1745" s="3"/>
    </row>
    <row r="1746" spans="18:24" ht="12.75">
      <c r="R1746" s="21"/>
      <c r="X1746" s="3"/>
    </row>
    <row r="1747" spans="18:24" ht="12.75">
      <c r="R1747" s="21"/>
      <c r="X1747" s="3"/>
    </row>
    <row r="1748" spans="18:24" ht="12.75">
      <c r="R1748" s="21"/>
      <c r="X1748" s="3"/>
    </row>
    <row r="1749" spans="18:24" ht="12.75">
      <c r="R1749" s="21"/>
      <c r="X1749" s="3"/>
    </row>
    <row r="1750" spans="18:24" ht="12.75">
      <c r="R1750" s="21"/>
      <c r="X1750" s="3"/>
    </row>
    <row r="1751" spans="18:24" ht="12.75">
      <c r="R1751" s="21"/>
      <c r="X1751" s="3"/>
    </row>
    <row r="1752" spans="18:24" ht="12.75">
      <c r="R1752" s="21"/>
      <c r="X1752" s="3"/>
    </row>
    <row r="1753" spans="18:24" ht="12.75">
      <c r="R1753" s="21"/>
      <c r="X1753" s="3"/>
    </row>
    <row r="1754" spans="18:24" ht="12.75">
      <c r="R1754" s="21"/>
      <c r="X1754" s="3"/>
    </row>
    <row r="1755" spans="18:24" ht="12.75">
      <c r="R1755" s="21"/>
      <c r="X1755" s="3"/>
    </row>
    <row r="1756" spans="18:24" ht="12.75">
      <c r="R1756" s="21"/>
      <c r="X1756" s="3"/>
    </row>
    <row r="1757" spans="18:24" ht="12.75">
      <c r="R1757" s="21"/>
      <c r="X1757" s="3"/>
    </row>
    <row r="1758" spans="18:24" ht="12.75">
      <c r="R1758" s="21"/>
      <c r="X1758" s="3"/>
    </row>
    <row r="1759" spans="18:24" ht="12.75">
      <c r="R1759" s="21"/>
      <c r="X1759" s="3"/>
    </row>
    <row r="1760" spans="18:24" ht="12.75">
      <c r="R1760" s="21"/>
      <c r="X1760" s="3"/>
    </row>
    <row r="1761" spans="18:24" ht="12.75">
      <c r="R1761" s="21"/>
      <c r="X1761" s="3"/>
    </row>
    <row r="1762" spans="18:24" ht="12.75">
      <c r="R1762" s="21"/>
      <c r="X1762" s="3"/>
    </row>
    <row r="1763" spans="18:24" ht="12.75">
      <c r="R1763" s="21"/>
      <c r="X1763" s="3"/>
    </row>
    <row r="1764" spans="18:24" ht="12.75">
      <c r="R1764" s="21"/>
      <c r="X1764" s="3"/>
    </row>
    <row r="1765" spans="18:24" ht="12.75">
      <c r="R1765" s="21"/>
      <c r="X1765" s="3"/>
    </row>
    <row r="1766" spans="18:24" ht="12.75">
      <c r="R1766" s="21"/>
      <c r="X1766" s="3"/>
    </row>
    <row r="1767" spans="18:24" ht="12.75">
      <c r="R1767" s="21"/>
      <c r="X1767" s="3"/>
    </row>
    <row r="1768" spans="18:24" ht="12.75">
      <c r="R1768" s="21"/>
      <c r="X1768" s="3"/>
    </row>
    <row r="1769" spans="18:24" ht="12.75">
      <c r="R1769" s="21"/>
      <c r="X1769" s="3"/>
    </row>
    <row r="1770" spans="18:24" ht="12.75">
      <c r="R1770" s="21"/>
      <c r="X1770" s="3"/>
    </row>
    <row r="1771" spans="18:24" ht="12.75">
      <c r="R1771" s="21"/>
      <c r="X1771" s="3"/>
    </row>
    <row r="1772" spans="18:24" ht="12.75">
      <c r="R1772" s="21"/>
      <c r="X1772" s="3"/>
    </row>
    <row r="1773" spans="18:24" ht="12.75">
      <c r="R1773" s="21"/>
      <c r="X1773" s="3"/>
    </row>
    <row r="1774" spans="18:24" ht="12.75">
      <c r="R1774" s="21"/>
      <c r="X1774" s="3"/>
    </row>
    <row r="1775" spans="18:24" ht="12.75">
      <c r="R1775" s="21"/>
      <c r="X1775" s="3"/>
    </row>
    <row r="1776" spans="18:24" ht="12.75">
      <c r="R1776" s="21"/>
      <c r="X1776" s="3"/>
    </row>
    <row r="1777" spans="18:24" ht="12.75">
      <c r="R1777" s="21"/>
      <c r="X1777" s="3"/>
    </row>
    <row r="1778" spans="18:24" ht="12.75">
      <c r="R1778" s="21"/>
      <c r="X1778" s="3"/>
    </row>
    <row r="1779" spans="18:24" ht="12.75">
      <c r="R1779" s="21"/>
      <c r="X1779" s="3"/>
    </row>
    <row r="1780" spans="18:24" ht="12.75">
      <c r="R1780" s="21"/>
      <c r="X1780" s="3"/>
    </row>
    <row r="1781" spans="18:24" ht="12.75">
      <c r="R1781" s="21"/>
      <c r="X1781" s="3"/>
    </row>
    <row r="1782" spans="18:24" ht="12.75">
      <c r="R1782" s="21"/>
      <c r="X1782" s="3"/>
    </row>
    <row r="1783" spans="18:24" ht="12.75">
      <c r="R1783" s="21"/>
      <c r="X1783" s="3"/>
    </row>
    <row r="1784" spans="18:24" ht="12.75">
      <c r="R1784" s="21"/>
      <c r="X1784" s="3"/>
    </row>
    <row r="1785" spans="18:24" ht="12.75">
      <c r="R1785" s="21"/>
      <c r="X1785" s="3"/>
    </row>
    <row r="1786" spans="18:24" ht="12.75">
      <c r="R1786" s="21"/>
      <c r="X1786" s="3"/>
    </row>
    <row r="1787" spans="18:24" ht="12.75">
      <c r="R1787" s="21"/>
      <c r="X1787" s="3"/>
    </row>
    <row r="1788" spans="18:24" ht="12.75">
      <c r="R1788" s="21"/>
      <c r="X1788" s="3"/>
    </row>
    <row r="1789" spans="18:24" ht="12.75">
      <c r="R1789" s="21"/>
      <c r="X1789" s="3"/>
    </row>
    <row r="1790" spans="18:24" ht="12.75">
      <c r="R1790" s="21"/>
      <c r="X1790" s="3"/>
    </row>
    <row r="1791" spans="18:24" ht="12.75">
      <c r="R1791" s="21"/>
      <c r="X1791" s="3"/>
    </row>
    <row r="1792" spans="18:24" ht="12.75">
      <c r="R1792" s="21"/>
      <c r="X1792" s="3"/>
    </row>
    <row r="1793" spans="18:24" ht="12.75">
      <c r="R1793" s="21"/>
      <c r="X1793" s="3"/>
    </row>
    <row r="1794" spans="18:24" ht="12.75">
      <c r="R1794" s="21"/>
      <c r="X1794" s="3"/>
    </row>
    <row r="1795" spans="18:24" ht="12.75">
      <c r="R1795" s="21"/>
      <c r="X1795" s="3"/>
    </row>
    <row r="1796" spans="18:24" ht="12.75">
      <c r="R1796" s="21"/>
      <c r="X1796" s="3"/>
    </row>
    <row r="1797" spans="18:24" ht="12.75">
      <c r="R1797" s="21"/>
      <c r="X1797" s="3"/>
    </row>
    <row r="1798" spans="18:24" ht="12.75">
      <c r="R1798" s="21"/>
      <c r="X1798" s="3"/>
    </row>
    <row r="1799" spans="18:24" ht="12.75">
      <c r="R1799" s="21"/>
      <c r="X1799" s="3"/>
    </row>
    <row r="1800" spans="18:24" ht="12.75">
      <c r="R1800" s="21"/>
      <c r="X1800" s="3"/>
    </row>
    <row r="1801" spans="18:24" ht="12.75">
      <c r="R1801" s="21"/>
      <c r="X1801" s="3"/>
    </row>
    <row r="1802" spans="18:24" ht="12.75">
      <c r="R1802" s="21"/>
      <c r="X1802" s="3"/>
    </row>
    <row r="1803" spans="18:24" ht="12.75">
      <c r="R1803" s="21"/>
      <c r="X1803" s="3"/>
    </row>
    <row r="1804" spans="18:24" ht="12.75">
      <c r="R1804" s="21"/>
      <c r="X1804" s="3"/>
    </row>
    <row r="1805" spans="18:24" ht="12.75">
      <c r="R1805" s="21"/>
      <c r="X1805" s="3"/>
    </row>
    <row r="1806" spans="18:24" ht="12.75">
      <c r="R1806" s="21"/>
      <c r="X1806" s="3"/>
    </row>
    <row r="1807" spans="18:24" ht="12.75">
      <c r="R1807" s="21"/>
      <c r="X1807" s="3"/>
    </row>
    <row r="1808" spans="18:24" ht="12.75">
      <c r="R1808" s="21"/>
      <c r="X1808" s="3"/>
    </row>
    <row r="1809" spans="18:24" ht="12.75">
      <c r="R1809" s="21"/>
      <c r="X1809" s="3"/>
    </row>
    <row r="1810" spans="18:24" ht="12.75">
      <c r="R1810" s="21"/>
      <c r="X1810" s="3"/>
    </row>
    <row r="1811" spans="18:24" ht="12.75">
      <c r="R1811" s="21"/>
      <c r="X1811" s="3"/>
    </row>
    <row r="1812" spans="18:24" ht="12.75">
      <c r="R1812" s="21"/>
      <c r="X1812" s="3"/>
    </row>
    <row r="1813" spans="18:24" ht="12.75">
      <c r="R1813" s="21"/>
      <c r="X1813" s="3"/>
    </row>
    <row r="1814" spans="18:24" ht="12.75">
      <c r="R1814" s="21"/>
      <c r="X1814" s="3"/>
    </row>
    <row r="1815" spans="18:24" ht="12.75">
      <c r="R1815" s="21"/>
      <c r="X1815" s="3"/>
    </row>
    <row r="1816" spans="18:24" ht="12.75">
      <c r="R1816" s="21"/>
      <c r="X1816" s="3"/>
    </row>
    <row r="1817" spans="18:24" ht="12.75">
      <c r="R1817" s="21"/>
      <c r="X1817" s="3"/>
    </row>
    <row r="1818" spans="18:24" ht="12.75">
      <c r="R1818" s="21"/>
      <c r="X1818" s="3"/>
    </row>
    <row r="1819" spans="18:24" ht="12.75">
      <c r="R1819" s="21"/>
      <c r="X1819" s="3"/>
    </row>
    <row r="1820" spans="18:24" ht="12.75">
      <c r="R1820" s="21"/>
      <c r="X1820" s="3"/>
    </row>
    <row r="1821" spans="18:24" ht="12.75">
      <c r="R1821" s="21"/>
      <c r="X1821" s="3"/>
    </row>
    <row r="1822" spans="18:24" ht="12.75">
      <c r="R1822" s="21"/>
      <c r="X1822" s="3"/>
    </row>
    <row r="1823" spans="18:24" ht="12.75">
      <c r="R1823" s="21"/>
      <c r="X1823" s="3"/>
    </row>
    <row r="1824" spans="18:24" ht="12.75">
      <c r="R1824" s="21"/>
      <c r="X1824" s="3"/>
    </row>
    <row r="1825" spans="18:24" ht="12.75">
      <c r="R1825" s="21"/>
      <c r="X1825" s="3"/>
    </row>
    <row r="1826" spans="18:24" ht="12.75">
      <c r="R1826" s="21"/>
      <c r="X1826" s="3"/>
    </row>
    <row r="1827" spans="18:24" ht="12.75">
      <c r="R1827" s="21"/>
      <c r="X1827" s="3"/>
    </row>
    <row r="1828" spans="18:24" ht="12.75">
      <c r="R1828" s="21"/>
      <c r="X1828" s="3"/>
    </row>
    <row r="1829" spans="18:24" ht="12.75">
      <c r="R1829" s="21"/>
      <c r="X1829" s="3"/>
    </row>
    <row r="1830" spans="18:24" ht="12.75">
      <c r="R1830" s="21"/>
      <c r="X1830" s="3"/>
    </row>
    <row r="1831" spans="18:24" ht="12.75">
      <c r="R1831" s="21"/>
      <c r="X1831" s="3"/>
    </row>
    <row r="1832" spans="18:24" ht="12.75">
      <c r="R1832" s="21"/>
      <c r="X1832" s="3"/>
    </row>
    <row r="1833" spans="18:24" ht="12.75">
      <c r="R1833" s="21"/>
      <c r="X1833" s="3"/>
    </row>
    <row r="1834" spans="18:24" ht="12.75">
      <c r="R1834" s="21"/>
      <c r="X1834" s="3"/>
    </row>
    <row r="1835" spans="18:24" ht="12.75">
      <c r="R1835" s="21"/>
      <c r="X1835" s="3"/>
    </row>
    <row r="1836" spans="18:24" ht="12.75">
      <c r="R1836" s="21"/>
      <c r="X1836" s="3"/>
    </row>
    <row r="1837" spans="18:24" ht="12.75">
      <c r="R1837" s="21"/>
      <c r="X1837" s="3"/>
    </row>
    <row r="1838" spans="18:24" ht="12.75">
      <c r="R1838" s="21"/>
      <c r="X1838" s="3"/>
    </row>
    <row r="1839" spans="18:24" ht="12.75">
      <c r="R1839" s="21"/>
      <c r="X1839" s="3"/>
    </row>
    <row r="1840" spans="18:24" ht="12.75">
      <c r="R1840" s="21"/>
      <c r="X1840" s="3"/>
    </row>
    <row r="1841" spans="18:24" ht="12.75">
      <c r="R1841" s="21"/>
      <c r="X1841" s="3"/>
    </row>
    <row r="1842" spans="18:24" ht="12.75">
      <c r="R1842" s="21"/>
      <c r="X1842" s="3"/>
    </row>
    <row r="1843" spans="18:24" ht="12.75">
      <c r="R1843" s="21"/>
      <c r="X1843" s="3"/>
    </row>
    <row r="1844" spans="18:24" ht="12.75">
      <c r="R1844" s="21"/>
      <c r="X1844" s="3"/>
    </row>
    <row r="1845" spans="18:24" ht="12.75">
      <c r="R1845" s="21"/>
      <c r="X1845" s="3"/>
    </row>
    <row r="1846" spans="18:24" ht="12.75">
      <c r="R1846" s="21"/>
      <c r="X1846" s="3"/>
    </row>
    <row r="1847" spans="18:24" ht="12.75">
      <c r="R1847" s="21"/>
      <c r="X1847" s="3"/>
    </row>
    <row r="1848" spans="18:24" ht="12.75">
      <c r="R1848" s="21"/>
      <c r="X1848" s="3"/>
    </row>
    <row r="1849" spans="18:24" ht="12.75">
      <c r="R1849" s="21"/>
      <c r="X1849" s="3"/>
    </row>
    <row r="1850" spans="18:24" ht="12.75">
      <c r="R1850" s="21"/>
      <c r="X1850" s="3"/>
    </row>
    <row r="1851" spans="18:24" ht="12.75">
      <c r="R1851" s="21"/>
      <c r="X1851" s="3"/>
    </row>
    <row r="1852" spans="18:24" ht="12.75">
      <c r="R1852" s="21"/>
      <c r="X1852" s="3"/>
    </row>
    <row r="1853" spans="18:24" ht="12.75">
      <c r="R1853" s="21"/>
      <c r="X1853" s="3"/>
    </row>
    <row r="1854" spans="18:24" ht="12.75">
      <c r="R1854" s="21"/>
      <c r="X1854" s="3"/>
    </row>
    <row r="1855" spans="18:24" ht="12.75">
      <c r="R1855" s="21"/>
      <c r="X1855" s="3"/>
    </row>
    <row r="1856" spans="18:24" ht="12.75">
      <c r="R1856" s="21"/>
      <c r="X1856" s="3"/>
    </row>
    <row r="1857" spans="18:24" ht="12.75">
      <c r="R1857" s="21"/>
      <c r="X1857" s="3"/>
    </row>
    <row r="1858" spans="18:24" ht="12.75">
      <c r="R1858" s="21"/>
      <c r="X1858" s="3"/>
    </row>
    <row r="1859" spans="18:24" ht="12.75">
      <c r="R1859" s="21"/>
      <c r="X1859" s="3"/>
    </row>
    <row r="1860" spans="18:24" ht="12.75">
      <c r="R1860" s="21"/>
      <c r="X1860" s="3"/>
    </row>
    <row r="1861" spans="18:24" ht="12.75">
      <c r="R1861" s="21"/>
      <c r="X1861" s="3"/>
    </row>
    <row r="1862" spans="18:24" ht="12.75">
      <c r="R1862" s="21"/>
      <c r="X1862" s="3"/>
    </row>
    <row r="1863" spans="18:24" ht="12.75">
      <c r="R1863" s="21"/>
      <c r="X1863" s="3"/>
    </row>
    <row r="1864" spans="18:24" ht="12.75">
      <c r="R1864" s="21"/>
      <c r="X1864" s="3"/>
    </row>
    <row r="1865" spans="18:24" ht="12.75">
      <c r="R1865" s="21"/>
      <c r="X1865" s="3"/>
    </row>
    <row r="1866" spans="18:24" ht="12.75">
      <c r="R1866" s="21"/>
      <c r="X1866" s="3"/>
    </row>
    <row r="1867" spans="18:24" ht="12.75">
      <c r="R1867" s="21"/>
      <c r="X1867" s="3"/>
    </row>
    <row r="1868" spans="18:24" ht="12.75">
      <c r="R1868" s="21"/>
      <c r="X1868" s="3"/>
    </row>
    <row r="1869" spans="18:24" ht="12.75">
      <c r="R1869" s="21"/>
      <c r="X1869" s="3"/>
    </row>
    <row r="1870" spans="18:24" ht="12.75">
      <c r="R1870" s="21"/>
      <c r="X1870" s="3"/>
    </row>
    <row r="1871" spans="18:24" ht="12.75">
      <c r="R1871" s="21"/>
      <c r="X1871" s="3"/>
    </row>
    <row r="1872" spans="18:24" ht="12.75">
      <c r="R1872" s="21"/>
      <c r="X1872" s="3"/>
    </row>
    <row r="1873" spans="18:24" ht="12.75">
      <c r="R1873" s="21"/>
      <c r="X1873" s="3"/>
    </row>
    <row r="1874" spans="18:24" ht="12.75">
      <c r="R1874" s="21"/>
      <c r="X1874" s="3"/>
    </row>
    <row r="1875" spans="18:24" ht="12.75">
      <c r="R1875" s="21"/>
      <c r="X1875" s="3"/>
    </row>
    <row r="1876" spans="18:24" ht="12.75">
      <c r="R1876" s="21"/>
      <c r="X1876" s="3"/>
    </row>
    <row r="1877" spans="18:24" ht="12.75">
      <c r="R1877" s="21"/>
      <c r="X1877" s="3"/>
    </row>
    <row r="1878" spans="18:24" ht="12.75">
      <c r="R1878" s="21"/>
      <c r="X1878" s="3"/>
    </row>
    <row r="1879" spans="18:24" ht="12.75">
      <c r="R1879" s="21"/>
      <c r="X1879" s="3"/>
    </row>
    <row r="1880" spans="18:24" ht="12.75">
      <c r="R1880" s="21"/>
      <c r="X1880" s="3"/>
    </row>
    <row r="1881" spans="18:24" ht="12.75">
      <c r="R1881" s="21"/>
      <c r="X1881" s="3"/>
    </row>
    <row r="1882" spans="18:24" ht="12.75">
      <c r="R1882" s="21"/>
      <c r="X1882" s="3"/>
    </row>
    <row r="1883" spans="18:24" ht="12.75">
      <c r="R1883" s="21"/>
      <c r="X1883" s="3"/>
    </row>
    <row r="1884" spans="18:24" ht="12.75">
      <c r="R1884" s="21"/>
      <c r="X1884" s="3"/>
    </row>
    <row r="1885" spans="18:24" ht="12.75">
      <c r="R1885" s="21"/>
      <c r="X1885" s="3"/>
    </row>
    <row r="1886" spans="18:24" ht="12.75">
      <c r="R1886" s="21"/>
      <c r="X1886" s="3"/>
    </row>
    <row r="1887" spans="18:24" ht="12.75">
      <c r="R1887" s="21"/>
      <c r="X1887" s="3"/>
    </row>
    <row r="1888" spans="18:24" ht="12.75">
      <c r="R1888" s="21"/>
      <c r="X1888" s="3"/>
    </row>
    <row r="1889" spans="18:24" ht="12.75">
      <c r="R1889" s="21"/>
      <c r="X1889" s="3"/>
    </row>
    <row r="1890" spans="18:24" ht="12.75">
      <c r="R1890" s="21"/>
      <c r="X1890" s="3"/>
    </row>
    <row r="1891" spans="18:24" ht="12.75">
      <c r="R1891" s="21"/>
      <c r="X1891" s="3"/>
    </row>
    <row r="1892" spans="18:24" ht="12.75">
      <c r="R1892" s="21"/>
      <c r="X1892" s="3"/>
    </row>
    <row r="1893" spans="18:24" ht="12.75">
      <c r="R1893" s="21"/>
      <c r="X1893" s="3"/>
    </row>
    <row r="1894" spans="18:24" ht="12.75">
      <c r="R1894" s="21"/>
      <c r="X1894" s="3"/>
    </row>
    <row r="1895" spans="18:24" ht="12.75">
      <c r="R1895" s="21"/>
      <c r="X1895" s="3"/>
    </row>
    <row r="1896" spans="18:24" ht="12.75">
      <c r="R1896" s="21"/>
      <c r="X1896" s="3"/>
    </row>
    <row r="1897" spans="18:24" ht="12.75">
      <c r="R1897" s="21"/>
      <c r="X1897" s="3"/>
    </row>
    <row r="1898" spans="18:24" ht="12.75">
      <c r="R1898" s="21"/>
      <c r="X1898" s="3"/>
    </row>
    <row r="1899" spans="18:24" ht="12.75">
      <c r="R1899" s="21"/>
      <c r="X1899" s="3"/>
    </row>
    <row r="1900" spans="18:24" ht="12.75">
      <c r="R1900" s="21"/>
      <c r="X1900" s="3"/>
    </row>
    <row r="1901" spans="18:24" ht="12.75">
      <c r="R1901" s="21"/>
      <c r="X1901" s="3"/>
    </row>
    <row r="1902" spans="18:24" ht="12.75">
      <c r="R1902" s="21"/>
      <c r="X1902" s="3"/>
    </row>
    <row r="1903" spans="18:24" ht="12.75">
      <c r="R1903" s="21"/>
      <c r="X1903" s="3"/>
    </row>
    <row r="1904" spans="18:24" ht="12.75">
      <c r="R1904" s="21"/>
      <c r="X1904" s="3"/>
    </row>
    <row r="1905" spans="18:24" ht="12.75">
      <c r="R1905" s="21"/>
      <c r="X1905" s="3"/>
    </row>
    <row r="1906" spans="18:24" ht="12.75">
      <c r="R1906" s="21"/>
      <c r="X1906" s="3"/>
    </row>
    <row r="1907" spans="18:24" ht="12.75">
      <c r="R1907" s="21"/>
      <c r="X1907" s="3"/>
    </row>
    <row r="1908" spans="18:24" ht="12.75">
      <c r="R1908" s="21"/>
      <c r="X1908" s="3"/>
    </row>
    <row r="1909" spans="18:24" ht="12.75">
      <c r="R1909" s="21"/>
      <c r="X1909" s="3"/>
    </row>
    <row r="1910" spans="18:24" ht="12.75">
      <c r="R1910" s="21"/>
      <c r="X1910" s="3"/>
    </row>
    <row r="1911" spans="18:24" ht="12.75">
      <c r="R1911" s="21"/>
      <c r="X1911" s="3"/>
    </row>
    <row r="1912" spans="18:24" ht="12.75">
      <c r="R1912" s="21"/>
      <c r="X1912" s="3"/>
    </row>
    <row r="1913" spans="18:24" ht="12.75">
      <c r="R1913" s="21"/>
      <c r="X1913" s="3"/>
    </row>
    <row r="1914" spans="18:24" ht="12.75">
      <c r="R1914" s="21"/>
      <c r="X1914" s="3"/>
    </row>
    <row r="1915" spans="18:24" ht="12.75">
      <c r="R1915" s="21"/>
      <c r="X1915" s="3"/>
    </row>
    <row r="1916" spans="18:24" ht="12.75">
      <c r="R1916" s="21"/>
      <c r="X1916" s="3"/>
    </row>
    <row r="1917" spans="18:24" ht="12.75">
      <c r="R1917" s="21"/>
      <c r="X1917" s="3"/>
    </row>
    <row r="1918" spans="18:24" ht="12.75">
      <c r="R1918" s="21"/>
      <c r="X1918" s="3"/>
    </row>
    <row r="1919" spans="18:24" ht="12.75">
      <c r="R1919" s="21"/>
      <c r="X1919" s="3"/>
    </row>
    <row r="1920" spans="18:24" ht="12.75">
      <c r="R1920" s="21"/>
      <c r="X1920" s="3"/>
    </row>
    <row r="1921" spans="18:24" ht="12.75">
      <c r="R1921" s="21"/>
      <c r="X1921" s="3"/>
    </row>
    <row r="1922" spans="18:24" ht="12.75">
      <c r="R1922" s="21"/>
      <c r="X1922" s="3"/>
    </row>
    <row r="1923" spans="18:24" ht="12.75">
      <c r="R1923" s="21"/>
      <c r="X1923" s="3"/>
    </row>
    <row r="1924" spans="18:24" ht="12.75">
      <c r="R1924" s="21"/>
      <c r="X1924" s="3"/>
    </row>
    <row r="1925" spans="18:24" ht="12.75">
      <c r="R1925" s="21"/>
      <c r="X1925" s="3"/>
    </row>
    <row r="1926" spans="18:24" ht="12.75">
      <c r="R1926" s="21"/>
      <c r="X1926" s="3"/>
    </row>
    <row r="1927" spans="18:24" ht="12.75">
      <c r="R1927" s="21"/>
      <c r="X1927" s="3"/>
    </row>
    <row r="1928" spans="18:24" ht="12.75">
      <c r="R1928" s="21"/>
      <c r="X1928" s="3"/>
    </row>
    <row r="1929" spans="18:24" ht="12.75">
      <c r="R1929" s="21"/>
      <c r="X1929" s="3"/>
    </row>
    <row r="1930" spans="18:24" ht="12.75">
      <c r="R1930" s="21"/>
      <c r="X1930" s="3"/>
    </row>
    <row r="1931" spans="18:24" ht="12.75">
      <c r="R1931" s="21"/>
      <c r="X1931" s="3"/>
    </row>
    <row r="1932" spans="18:24" ht="12.75">
      <c r="R1932" s="21"/>
      <c r="X1932" s="3"/>
    </row>
    <row r="1933" spans="18:24" ht="12.75">
      <c r="R1933" s="21"/>
      <c r="X1933" s="3"/>
    </row>
    <row r="1934" spans="18:24" ht="12.75">
      <c r="R1934" s="21"/>
      <c r="X1934" s="3"/>
    </row>
    <row r="1935" spans="18:24" ht="12.75">
      <c r="R1935" s="21"/>
      <c r="X1935" s="3"/>
    </row>
    <row r="1936" spans="18:24" ht="12.75">
      <c r="R1936" s="21"/>
      <c r="X1936" s="3"/>
    </row>
    <row r="1937" spans="18:24" ht="12.75">
      <c r="R1937" s="21"/>
      <c r="X1937" s="3"/>
    </row>
    <row r="1938" spans="18:24" ht="12.75">
      <c r="R1938" s="21"/>
      <c r="X1938" s="3"/>
    </row>
    <row r="1939" spans="18:24" ht="12.75">
      <c r="R1939" s="21"/>
      <c r="X1939" s="3"/>
    </row>
    <row r="1940" ht="12.75">
      <c r="R1940" s="21"/>
    </row>
    <row r="1941" ht="12.75">
      <c r="R1941" s="21"/>
    </row>
    <row r="1942" ht="12.75">
      <c r="R1942" s="21"/>
    </row>
    <row r="1943" ht="12.75">
      <c r="R1943" s="21"/>
    </row>
    <row r="1944" ht="12.75">
      <c r="R1944" s="21"/>
    </row>
    <row r="1945" ht="12.75">
      <c r="R1945" s="21"/>
    </row>
    <row r="1946" ht="12.75">
      <c r="R1946" s="21"/>
    </row>
    <row r="1947" ht="12.75">
      <c r="R1947" s="21"/>
    </row>
    <row r="1948" ht="12.75">
      <c r="R1948" s="21"/>
    </row>
    <row r="1949" ht="12.75">
      <c r="R1949" s="21"/>
    </row>
    <row r="1950" ht="12.75">
      <c r="R1950" s="21"/>
    </row>
    <row r="1951" ht="12.75">
      <c r="R1951" s="21"/>
    </row>
    <row r="1952" ht="12.75">
      <c r="R1952" s="21"/>
    </row>
    <row r="1953" ht="12.75">
      <c r="R1953" s="21"/>
    </row>
    <row r="1954" ht="12.75">
      <c r="R1954" s="21"/>
    </row>
    <row r="1955" ht="12.75">
      <c r="R1955" s="21"/>
    </row>
    <row r="1956" ht="12.75">
      <c r="R1956" s="21"/>
    </row>
    <row r="1957" ht="12.75">
      <c r="R1957" s="21"/>
    </row>
    <row r="1958" ht="12.75">
      <c r="R1958" s="21"/>
    </row>
    <row r="1959" ht="12.75">
      <c r="R1959" s="21"/>
    </row>
    <row r="1960" ht="12.75">
      <c r="R1960" s="21"/>
    </row>
    <row r="1961" ht="12.75">
      <c r="R1961" s="21"/>
    </row>
    <row r="1962" ht="12.75">
      <c r="R1962" s="21"/>
    </row>
    <row r="1963" ht="12.75">
      <c r="R1963" s="21"/>
    </row>
    <row r="1964" ht="12.75">
      <c r="R1964" s="21"/>
    </row>
    <row r="1965" ht="12.75">
      <c r="R1965" s="21"/>
    </row>
    <row r="1966" ht="12.75">
      <c r="R1966" s="21"/>
    </row>
    <row r="1967" ht="12.75">
      <c r="R1967" s="21"/>
    </row>
    <row r="1968" ht="12.75">
      <c r="R1968" s="21"/>
    </row>
    <row r="1969" ht="12.75">
      <c r="R1969" s="21"/>
    </row>
    <row r="1970" ht="12.75">
      <c r="R1970" s="21"/>
    </row>
    <row r="1971" ht="12.75">
      <c r="R1971" s="21"/>
    </row>
    <row r="1972" ht="12.75">
      <c r="R1972" s="21"/>
    </row>
    <row r="1973" ht="12.75">
      <c r="R1973" s="21"/>
    </row>
    <row r="1974" ht="12.75">
      <c r="R1974" s="21"/>
    </row>
    <row r="1975" ht="12.75">
      <c r="R1975" s="21"/>
    </row>
    <row r="1976" ht="12.75">
      <c r="R1976" s="21"/>
    </row>
    <row r="1977" ht="12.75">
      <c r="R1977" s="21"/>
    </row>
    <row r="1978" ht="12.75">
      <c r="R1978" s="21"/>
    </row>
    <row r="1979" ht="12.75">
      <c r="R1979" s="21"/>
    </row>
    <row r="1980" ht="12.75">
      <c r="R1980" s="21"/>
    </row>
    <row r="1981" ht="12.75">
      <c r="R1981" s="21"/>
    </row>
    <row r="1982" ht="12.75">
      <c r="R1982" s="21"/>
    </row>
    <row r="1983" ht="12.75">
      <c r="R1983" s="21"/>
    </row>
    <row r="1984" ht="12.75">
      <c r="R1984" s="21"/>
    </row>
    <row r="1985" ht="12.75">
      <c r="R1985" s="21"/>
    </row>
    <row r="1986" ht="12.75">
      <c r="R1986" s="21"/>
    </row>
    <row r="1987" ht="12.75">
      <c r="R1987" s="21"/>
    </row>
    <row r="1988" ht="12.75">
      <c r="R1988" s="21"/>
    </row>
    <row r="1989" ht="12.75">
      <c r="R1989" s="21"/>
    </row>
    <row r="1990" ht="12.75">
      <c r="R1990" s="21"/>
    </row>
    <row r="1991" ht="12.75">
      <c r="R1991" s="21"/>
    </row>
    <row r="1992" ht="12.75">
      <c r="R1992" s="21"/>
    </row>
    <row r="1993" ht="12.75">
      <c r="R1993" s="21"/>
    </row>
    <row r="1994" ht="12.75">
      <c r="R1994" s="21"/>
    </row>
    <row r="1995" ht="12.75">
      <c r="R1995" s="21"/>
    </row>
    <row r="1996" ht="12.75">
      <c r="R1996" s="21"/>
    </row>
    <row r="1997" ht="12.75">
      <c r="R1997" s="21"/>
    </row>
    <row r="1998" ht="12.75">
      <c r="R1998" s="21"/>
    </row>
    <row r="1999" ht="12.75">
      <c r="R1999" s="21"/>
    </row>
    <row r="2000" ht="12.75">
      <c r="R2000" s="21"/>
    </row>
    <row r="2001" ht="12.75">
      <c r="R2001" s="21"/>
    </row>
    <row r="2002" ht="12.75">
      <c r="R2002" s="21"/>
    </row>
    <row r="2003" ht="12.75">
      <c r="R2003" s="21"/>
    </row>
    <row r="2004" ht="12.75">
      <c r="R2004" s="21"/>
    </row>
    <row r="2005" ht="12.75">
      <c r="R2005" s="21"/>
    </row>
    <row r="2006" ht="12.75">
      <c r="R2006" s="21"/>
    </row>
    <row r="2007" ht="12.75">
      <c r="R2007" s="21"/>
    </row>
    <row r="2008" ht="12.75">
      <c r="R2008" s="21"/>
    </row>
    <row r="2009" ht="12.75">
      <c r="R2009" s="21"/>
    </row>
    <row r="2010" ht="12.75">
      <c r="R2010" s="21"/>
    </row>
    <row r="2011" ht="12.75">
      <c r="R2011" s="21"/>
    </row>
    <row r="2012" ht="12.75">
      <c r="R2012" s="21"/>
    </row>
    <row r="2013" ht="12.75">
      <c r="R2013" s="21"/>
    </row>
    <row r="2014" ht="12.75">
      <c r="R2014" s="21"/>
    </row>
    <row r="2015" ht="12.75">
      <c r="R2015" s="21"/>
    </row>
    <row r="2016" ht="12.75">
      <c r="R2016" s="21"/>
    </row>
    <row r="2017" ht="12.75">
      <c r="R2017" s="21"/>
    </row>
    <row r="2018" ht="12.75">
      <c r="R2018" s="21"/>
    </row>
    <row r="2019" ht="12.75">
      <c r="R2019" s="21"/>
    </row>
    <row r="2020" ht="12.75">
      <c r="R2020" s="21"/>
    </row>
    <row r="2021" ht="12.75">
      <c r="R2021" s="21"/>
    </row>
    <row r="2022" ht="12.75">
      <c r="R2022" s="21"/>
    </row>
    <row r="2023" ht="12.75">
      <c r="R2023" s="21"/>
    </row>
    <row r="2024" ht="12.75">
      <c r="R2024" s="21"/>
    </row>
    <row r="2025" ht="12.75">
      <c r="R2025" s="21"/>
    </row>
    <row r="2026" ht="12.75">
      <c r="R2026" s="21"/>
    </row>
    <row r="2027" ht="12.75">
      <c r="R2027" s="21"/>
    </row>
    <row r="2028" ht="12.75">
      <c r="R2028" s="21"/>
    </row>
    <row r="2029" ht="12.75">
      <c r="R2029" s="21"/>
    </row>
    <row r="2030" ht="12.75">
      <c r="R2030" s="21"/>
    </row>
    <row r="2031" ht="12.75">
      <c r="R2031" s="21"/>
    </row>
    <row r="2032" ht="12.75">
      <c r="R2032" s="21"/>
    </row>
    <row r="2033" ht="12.75">
      <c r="R2033" s="21"/>
    </row>
    <row r="2034" ht="12.75">
      <c r="R2034" s="21"/>
    </row>
    <row r="2035" ht="12.75">
      <c r="R2035" s="21"/>
    </row>
    <row r="2036" ht="12.75">
      <c r="R2036" s="21"/>
    </row>
    <row r="2037" ht="12.75">
      <c r="R2037" s="21"/>
    </row>
    <row r="2038" ht="12.75">
      <c r="R2038" s="21"/>
    </row>
    <row r="2039" ht="12.75">
      <c r="R2039" s="21"/>
    </row>
    <row r="2040" ht="12.75">
      <c r="R2040" s="21"/>
    </row>
    <row r="2041" ht="12.75">
      <c r="R2041" s="21"/>
    </row>
    <row r="2042" ht="12.75">
      <c r="R2042" s="21"/>
    </row>
    <row r="2043" ht="12.75">
      <c r="R2043" s="21"/>
    </row>
    <row r="2044" ht="12.75">
      <c r="R2044" s="21"/>
    </row>
    <row r="2045" ht="12.75">
      <c r="R2045" s="21"/>
    </row>
    <row r="2046" ht="12.75">
      <c r="R2046" s="21"/>
    </row>
    <row r="2047" ht="12.75">
      <c r="R2047" s="21"/>
    </row>
    <row r="2048" ht="12.75">
      <c r="R2048" s="21"/>
    </row>
    <row r="2049" ht="12.75">
      <c r="R2049" s="21"/>
    </row>
    <row r="2050" ht="12.75">
      <c r="R2050" s="21"/>
    </row>
    <row r="2051" ht="12.75">
      <c r="R2051" s="21"/>
    </row>
    <row r="2052" ht="12.75">
      <c r="R2052" s="21"/>
    </row>
    <row r="2053" ht="12.75">
      <c r="R2053" s="21"/>
    </row>
    <row r="2054" ht="12.75">
      <c r="R2054" s="21"/>
    </row>
    <row r="2055" ht="12.75">
      <c r="R2055" s="21"/>
    </row>
    <row r="2056" ht="12.75">
      <c r="R2056" s="21"/>
    </row>
    <row r="2057" ht="12.75">
      <c r="R2057" s="21"/>
    </row>
    <row r="2058" ht="12.75">
      <c r="R2058" s="21"/>
    </row>
    <row r="2059" ht="12.75">
      <c r="R2059" s="21"/>
    </row>
    <row r="2060" ht="12.75">
      <c r="R2060" s="21"/>
    </row>
    <row r="2061" ht="12.75">
      <c r="R2061" s="21"/>
    </row>
    <row r="2062" ht="12.75">
      <c r="R2062" s="21"/>
    </row>
    <row r="2063" ht="12.75">
      <c r="R2063" s="21"/>
    </row>
    <row r="2064" ht="12.75">
      <c r="R2064" s="21"/>
    </row>
    <row r="2065" ht="12.75">
      <c r="R2065" s="21"/>
    </row>
    <row r="2066" ht="12.75">
      <c r="R2066" s="21"/>
    </row>
    <row r="2067" ht="12.75">
      <c r="R2067" s="21"/>
    </row>
    <row r="2068" ht="12.75">
      <c r="R2068" s="21"/>
    </row>
    <row r="2069" ht="12.75">
      <c r="R2069" s="21"/>
    </row>
    <row r="2070" ht="12.75">
      <c r="R2070" s="21"/>
    </row>
    <row r="2071" ht="12.75">
      <c r="R2071" s="21"/>
    </row>
    <row r="2072" ht="12.75">
      <c r="R2072" s="21"/>
    </row>
    <row r="2073" ht="12.75">
      <c r="R2073" s="21"/>
    </row>
    <row r="2074" ht="12.75">
      <c r="R2074" s="21"/>
    </row>
    <row r="2075" ht="12.75">
      <c r="R2075" s="21"/>
    </row>
    <row r="2076" ht="12.75">
      <c r="R2076" s="21"/>
    </row>
    <row r="2077" ht="12.75">
      <c r="R2077" s="21"/>
    </row>
    <row r="2078" ht="12.75">
      <c r="R2078" s="21"/>
    </row>
    <row r="2079" ht="12.75">
      <c r="R2079" s="21"/>
    </row>
    <row r="2080" ht="12.75">
      <c r="R2080" s="21"/>
    </row>
    <row r="2081" ht="12.75">
      <c r="R2081" s="21"/>
    </row>
    <row r="2082" ht="12.75">
      <c r="R2082" s="21"/>
    </row>
    <row r="2083" ht="12.75">
      <c r="R2083" s="21"/>
    </row>
    <row r="2084" ht="12.75">
      <c r="R2084" s="21"/>
    </row>
    <row r="2085" ht="12.75">
      <c r="R2085" s="21"/>
    </row>
    <row r="2086" ht="12.75">
      <c r="R2086" s="21"/>
    </row>
    <row r="2087" ht="12.75">
      <c r="R2087" s="21"/>
    </row>
    <row r="2088" ht="12.75">
      <c r="R2088" s="21"/>
    </row>
    <row r="2089" ht="12.75">
      <c r="R2089" s="21"/>
    </row>
    <row r="2090" ht="12.75">
      <c r="R2090" s="21"/>
    </row>
    <row r="2091" ht="12.75">
      <c r="R2091" s="21"/>
    </row>
    <row r="2092" ht="12.75">
      <c r="R2092" s="21"/>
    </row>
    <row r="2093" ht="12.75">
      <c r="R2093" s="21"/>
    </row>
    <row r="2094" ht="12.75">
      <c r="R2094" s="21"/>
    </row>
    <row r="2095" ht="12.75">
      <c r="R2095" s="21"/>
    </row>
    <row r="2096" ht="12.75">
      <c r="R2096" s="21"/>
    </row>
    <row r="2097" ht="12.75">
      <c r="R2097" s="21"/>
    </row>
    <row r="2098" ht="12.75">
      <c r="R2098" s="21"/>
    </row>
    <row r="2099" ht="12.75">
      <c r="R2099" s="21"/>
    </row>
    <row r="2100" ht="12.75">
      <c r="R2100" s="21"/>
    </row>
    <row r="2101" ht="12.75">
      <c r="R2101" s="21"/>
    </row>
    <row r="2102" ht="12.75">
      <c r="R2102" s="21"/>
    </row>
    <row r="2103" ht="12.75">
      <c r="R2103" s="21"/>
    </row>
    <row r="2104" ht="12.75">
      <c r="R2104" s="21"/>
    </row>
    <row r="2105" ht="12.75">
      <c r="R2105" s="21"/>
    </row>
    <row r="2106" ht="12.75">
      <c r="R2106" s="21"/>
    </row>
    <row r="2107" ht="12.75">
      <c r="R2107" s="21"/>
    </row>
    <row r="2108" ht="12.75">
      <c r="R2108" s="21"/>
    </row>
    <row r="2109" ht="12.75">
      <c r="R2109" s="21"/>
    </row>
    <row r="2110" ht="12.75">
      <c r="R2110" s="21"/>
    </row>
    <row r="2111" ht="12.75">
      <c r="R2111" s="21"/>
    </row>
    <row r="2112" ht="12.75">
      <c r="R2112" s="21"/>
    </row>
    <row r="2113" ht="12.75">
      <c r="R2113" s="21"/>
    </row>
    <row r="2114" ht="12.75">
      <c r="R2114" s="21"/>
    </row>
    <row r="2115" ht="12.75">
      <c r="R2115" s="21"/>
    </row>
    <row r="2116" ht="12.75">
      <c r="R2116" s="21"/>
    </row>
    <row r="2117" ht="12.75">
      <c r="R2117" s="21"/>
    </row>
    <row r="2118" ht="12.75">
      <c r="R2118" s="21"/>
    </row>
    <row r="2119" ht="12.75">
      <c r="R2119" s="21"/>
    </row>
    <row r="2120" ht="12.75">
      <c r="R2120" s="21"/>
    </row>
    <row r="2121" ht="12.75">
      <c r="R2121" s="21"/>
    </row>
    <row r="2122" ht="12.75">
      <c r="R2122" s="21"/>
    </row>
    <row r="2123" ht="12.75">
      <c r="R2123" s="21"/>
    </row>
    <row r="2124" ht="12.75">
      <c r="R2124" s="21"/>
    </row>
    <row r="2125" ht="12.75">
      <c r="R2125" s="21"/>
    </row>
    <row r="2126" ht="12.75">
      <c r="R2126" s="21"/>
    </row>
    <row r="2127" ht="12.75">
      <c r="R2127" s="21"/>
    </row>
    <row r="2128" ht="12.75">
      <c r="R2128" s="21"/>
    </row>
    <row r="2129" ht="12.75">
      <c r="R2129" s="21"/>
    </row>
    <row r="2130" ht="12.75">
      <c r="R2130" s="21"/>
    </row>
    <row r="2131" ht="12.75">
      <c r="R2131" s="21"/>
    </row>
    <row r="2132" ht="12.75">
      <c r="R2132" s="21"/>
    </row>
    <row r="2133" ht="12.75">
      <c r="R2133" s="21"/>
    </row>
    <row r="2134" ht="12.75">
      <c r="R2134" s="21"/>
    </row>
    <row r="2135" ht="12.75">
      <c r="R2135" s="21"/>
    </row>
    <row r="2136" ht="12.75">
      <c r="R2136" s="21"/>
    </row>
    <row r="2137" ht="12.75">
      <c r="R2137" s="21"/>
    </row>
    <row r="2138" ht="12.75">
      <c r="R2138" s="21"/>
    </row>
    <row r="2139" ht="12.75">
      <c r="R2139" s="21"/>
    </row>
    <row r="2140" ht="12.75">
      <c r="R2140" s="21"/>
    </row>
    <row r="2141" ht="12.75">
      <c r="R2141" s="21"/>
    </row>
    <row r="2142" ht="12.75">
      <c r="R2142" s="21"/>
    </row>
    <row r="2143" ht="12.75">
      <c r="R2143" s="21"/>
    </row>
    <row r="2144" ht="12.75">
      <c r="R2144" s="21"/>
    </row>
    <row r="2145" ht="12.75">
      <c r="R2145" s="21"/>
    </row>
    <row r="2146" ht="12.75">
      <c r="R2146" s="21"/>
    </row>
    <row r="2147" ht="12.75">
      <c r="R2147" s="21"/>
    </row>
    <row r="2148" ht="12.75">
      <c r="R2148" s="21"/>
    </row>
    <row r="2149" ht="12.75">
      <c r="R2149" s="21"/>
    </row>
    <row r="2150" ht="12.75">
      <c r="R2150" s="21"/>
    </row>
    <row r="2151" ht="12.75">
      <c r="R2151" s="21"/>
    </row>
    <row r="2152" ht="12.75">
      <c r="R2152" s="21"/>
    </row>
    <row r="2153" ht="12.75">
      <c r="R2153" s="21"/>
    </row>
    <row r="2154" ht="12.75">
      <c r="R2154" s="21"/>
    </row>
    <row r="2155" ht="12.75">
      <c r="R2155" s="21"/>
    </row>
    <row r="2156" ht="12.75">
      <c r="R2156" s="21"/>
    </row>
    <row r="2157" ht="12.75">
      <c r="R2157" s="21"/>
    </row>
    <row r="2158" ht="12.75">
      <c r="R2158" s="21"/>
    </row>
    <row r="2159" ht="12.75">
      <c r="R2159" s="21"/>
    </row>
    <row r="2160" ht="12.75">
      <c r="R2160" s="21"/>
    </row>
    <row r="2161" ht="12.75">
      <c r="R2161" s="21"/>
    </row>
    <row r="2162" ht="12.75">
      <c r="R2162" s="21"/>
    </row>
    <row r="2163" ht="12.75">
      <c r="R2163" s="21"/>
    </row>
    <row r="2164" ht="12.75">
      <c r="R2164" s="21"/>
    </row>
    <row r="2165" ht="12.75">
      <c r="R2165" s="21"/>
    </row>
    <row r="2166" ht="12.75">
      <c r="R2166" s="21"/>
    </row>
    <row r="2167" ht="12.75">
      <c r="R2167" s="21"/>
    </row>
    <row r="2168" ht="12.75">
      <c r="R2168" s="21"/>
    </row>
    <row r="2169" ht="12.75">
      <c r="R2169" s="21"/>
    </row>
    <row r="2170" ht="12.75">
      <c r="R2170" s="21"/>
    </row>
    <row r="2171" ht="12.75">
      <c r="R2171" s="21"/>
    </row>
    <row r="2172" ht="12.75">
      <c r="R2172" s="21"/>
    </row>
    <row r="2173" ht="12.75">
      <c r="R2173" s="21"/>
    </row>
    <row r="2174" ht="12.75">
      <c r="R2174" s="21"/>
    </row>
    <row r="2175" ht="12.75">
      <c r="R2175" s="21"/>
    </row>
    <row r="2176" ht="12.75">
      <c r="R2176" s="21"/>
    </row>
    <row r="2177" ht="12.75">
      <c r="R2177" s="21"/>
    </row>
    <row r="2178" ht="12.75">
      <c r="R2178" s="21"/>
    </row>
    <row r="2179" ht="12.75">
      <c r="R2179" s="21"/>
    </row>
    <row r="2180" ht="12.75">
      <c r="R2180" s="21"/>
    </row>
    <row r="2181" ht="12.75">
      <c r="R2181" s="21"/>
    </row>
    <row r="2182" ht="12.75">
      <c r="R2182" s="21"/>
    </row>
    <row r="2183" ht="12.75">
      <c r="R2183" s="21"/>
    </row>
    <row r="2184" ht="12.75">
      <c r="R2184" s="21"/>
    </row>
    <row r="2185" ht="12.75">
      <c r="R2185" s="21"/>
    </row>
    <row r="2186" ht="12.75">
      <c r="R2186" s="21"/>
    </row>
    <row r="2187" ht="12.75">
      <c r="R2187" s="21"/>
    </row>
    <row r="2188" ht="12.75">
      <c r="R2188" s="21"/>
    </row>
    <row r="2189" ht="12.75">
      <c r="R2189" s="21"/>
    </row>
    <row r="2190" ht="12.75">
      <c r="R2190" s="21"/>
    </row>
    <row r="2191" ht="12.75">
      <c r="R2191" s="21"/>
    </row>
    <row r="2192" ht="12.75">
      <c r="R2192" s="21"/>
    </row>
    <row r="2193" ht="12.75">
      <c r="R2193" s="21"/>
    </row>
    <row r="2194" ht="12.75">
      <c r="R2194" s="21"/>
    </row>
    <row r="2195" ht="12.75">
      <c r="R2195" s="21"/>
    </row>
    <row r="2196" ht="12.75">
      <c r="R2196" s="21"/>
    </row>
    <row r="2197" ht="12.75">
      <c r="R2197" s="21"/>
    </row>
    <row r="2198" ht="12.75">
      <c r="R2198" s="21"/>
    </row>
    <row r="2199" ht="12.75">
      <c r="R2199" s="21"/>
    </row>
    <row r="2200" ht="12.75">
      <c r="R2200" s="21"/>
    </row>
    <row r="2201" ht="12.75">
      <c r="R2201" s="21"/>
    </row>
    <row r="2202" ht="12.75">
      <c r="R2202" s="21"/>
    </row>
    <row r="2203" ht="12.75">
      <c r="R2203" s="21"/>
    </row>
    <row r="2204" ht="12.75">
      <c r="R2204" s="21"/>
    </row>
    <row r="2205" ht="12.75">
      <c r="R2205" s="21"/>
    </row>
    <row r="2206" ht="12.75">
      <c r="R2206" s="21"/>
    </row>
    <row r="2207" ht="12.75">
      <c r="R2207" s="21"/>
    </row>
    <row r="2208" ht="12.75">
      <c r="R2208" s="21"/>
    </row>
    <row r="2209" ht="12.75">
      <c r="R2209" s="21"/>
    </row>
    <row r="2210" ht="12.75">
      <c r="R2210" s="21"/>
    </row>
    <row r="2211" ht="12.75">
      <c r="R2211" s="21"/>
    </row>
    <row r="2212" ht="12.75">
      <c r="R2212" s="21"/>
    </row>
    <row r="2213" ht="12.75">
      <c r="R2213" s="21"/>
    </row>
    <row r="2214" ht="12.75">
      <c r="R2214" s="21"/>
    </row>
    <row r="2215" ht="12.75">
      <c r="R2215" s="21"/>
    </row>
    <row r="2216" ht="12.75">
      <c r="R2216" s="21"/>
    </row>
    <row r="2217" ht="12.75">
      <c r="R2217" s="21"/>
    </row>
    <row r="2218" ht="12.75">
      <c r="R2218" s="21"/>
    </row>
    <row r="2219" ht="12.75">
      <c r="R2219" s="21"/>
    </row>
    <row r="2220" ht="12.75">
      <c r="R2220" s="21"/>
    </row>
    <row r="2221" ht="12.75">
      <c r="R2221" s="21"/>
    </row>
    <row r="2222" ht="12.75">
      <c r="R2222" s="21"/>
    </row>
    <row r="2223" ht="12.75">
      <c r="R2223" s="21"/>
    </row>
    <row r="2224" ht="12.75">
      <c r="R2224" s="21"/>
    </row>
    <row r="2225" ht="12.75">
      <c r="R2225" s="21"/>
    </row>
    <row r="2226" ht="12.75">
      <c r="R2226" s="21"/>
    </row>
    <row r="2227" ht="12.75">
      <c r="R2227" s="21"/>
    </row>
    <row r="2228" ht="12.75">
      <c r="R2228" s="21"/>
    </row>
    <row r="2229" ht="12.75">
      <c r="R2229" s="21"/>
    </row>
    <row r="2230" ht="12.75">
      <c r="R2230" s="21"/>
    </row>
    <row r="2231" ht="12.75">
      <c r="R2231" s="21"/>
    </row>
    <row r="2232" ht="12.75">
      <c r="R2232" s="21"/>
    </row>
    <row r="2233" ht="12.75">
      <c r="R2233" s="21"/>
    </row>
    <row r="2234" ht="12.75">
      <c r="R2234" s="21"/>
    </row>
    <row r="2235" ht="12.75">
      <c r="R2235" s="21"/>
    </row>
    <row r="2236" ht="12.75">
      <c r="R2236" s="21"/>
    </row>
    <row r="2237" ht="12.75">
      <c r="R2237" s="21"/>
    </row>
    <row r="2238" ht="12.75">
      <c r="R2238" s="21"/>
    </row>
    <row r="2239" ht="12.75">
      <c r="R2239" s="21"/>
    </row>
    <row r="2240" ht="12.75">
      <c r="R2240" s="21"/>
    </row>
    <row r="2241" ht="12.75">
      <c r="R2241" s="21"/>
    </row>
    <row r="2242" ht="12.75">
      <c r="R2242" s="21"/>
    </row>
    <row r="2243" ht="12.75">
      <c r="R2243" s="21"/>
    </row>
    <row r="2244" ht="12.75">
      <c r="R2244" s="21"/>
    </row>
    <row r="2245" ht="12.75">
      <c r="R2245" s="21"/>
    </row>
    <row r="2246" ht="12.75">
      <c r="R2246" s="21"/>
    </row>
    <row r="2247" ht="12.75">
      <c r="R2247" s="21"/>
    </row>
    <row r="2248" ht="12.75">
      <c r="R2248" s="21"/>
    </row>
    <row r="2249" ht="12.75">
      <c r="R2249" s="21"/>
    </row>
    <row r="2250" ht="12.75">
      <c r="R2250" s="21"/>
    </row>
    <row r="2251" ht="12.75">
      <c r="R2251" s="21"/>
    </row>
    <row r="2252" ht="12.75">
      <c r="R2252" s="21"/>
    </row>
    <row r="2253" ht="12.75">
      <c r="R2253" s="21"/>
    </row>
    <row r="2254" ht="12.75">
      <c r="R2254" s="21"/>
    </row>
    <row r="2255" ht="12.75">
      <c r="R2255" s="21"/>
    </row>
    <row r="2256" ht="12.75">
      <c r="R2256" s="21"/>
    </row>
    <row r="2257" ht="12.75">
      <c r="R2257" s="21"/>
    </row>
    <row r="2258" ht="12.75">
      <c r="R2258" s="21"/>
    </row>
    <row r="2259" ht="12.75">
      <c r="R2259" s="21"/>
    </row>
    <row r="2260" ht="12.75">
      <c r="R2260" s="21"/>
    </row>
    <row r="2261" ht="12.75">
      <c r="R2261" s="21"/>
    </row>
    <row r="2262" ht="12.75">
      <c r="R2262" s="21"/>
    </row>
    <row r="2263" ht="12.75">
      <c r="R2263" s="21"/>
    </row>
    <row r="2264" ht="12.75">
      <c r="R2264" s="21"/>
    </row>
    <row r="2265" ht="12.75">
      <c r="R2265" s="21"/>
    </row>
    <row r="2266" ht="12.75">
      <c r="R2266" s="21"/>
    </row>
    <row r="2267" ht="12.75">
      <c r="R2267" s="21"/>
    </row>
    <row r="2268" ht="12.75">
      <c r="R2268" s="21"/>
    </row>
    <row r="2269" ht="12.75">
      <c r="R2269" s="21"/>
    </row>
    <row r="2270" ht="12.75">
      <c r="R2270" s="21"/>
    </row>
    <row r="2271" ht="12.75">
      <c r="R2271" s="21"/>
    </row>
    <row r="2272" ht="12.75">
      <c r="R2272" s="21"/>
    </row>
    <row r="2273" ht="12.75">
      <c r="R2273" s="21"/>
    </row>
    <row r="2274" ht="12.75">
      <c r="R2274" s="21"/>
    </row>
    <row r="2275" ht="12.75">
      <c r="R2275" s="21"/>
    </row>
    <row r="2276" ht="12.75">
      <c r="R2276" s="21"/>
    </row>
    <row r="2277" ht="12.75">
      <c r="R2277" s="21"/>
    </row>
    <row r="2278" ht="12.75">
      <c r="R2278" s="21"/>
    </row>
    <row r="2279" ht="12.75">
      <c r="R2279" s="21"/>
    </row>
    <row r="2280" ht="12.75">
      <c r="R2280" s="21"/>
    </row>
    <row r="2281" ht="12.75">
      <c r="R2281" s="21"/>
    </row>
    <row r="2282" ht="12.75">
      <c r="R2282" s="21"/>
    </row>
    <row r="2283" ht="12.75">
      <c r="R2283" s="21"/>
    </row>
    <row r="2284" ht="12.75">
      <c r="R2284" s="21"/>
    </row>
    <row r="2285" ht="12.75">
      <c r="R2285" s="21"/>
    </row>
    <row r="2286" ht="12.75">
      <c r="R2286" s="21"/>
    </row>
    <row r="2287" ht="12.75">
      <c r="R2287" s="21"/>
    </row>
    <row r="2288" ht="12.75">
      <c r="R2288" s="21"/>
    </row>
    <row r="2289" ht="12.75">
      <c r="R2289" s="21"/>
    </row>
    <row r="2290" ht="12.75">
      <c r="R2290" s="21"/>
    </row>
    <row r="2291" ht="12.75">
      <c r="R2291" s="21"/>
    </row>
    <row r="2292" ht="12.75">
      <c r="R2292" s="21"/>
    </row>
    <row r="2293" ht="12.75">
      <c r="R2293" s="21"/>
    </row>
    <row r="2294" ht="12.75">
      <c r="R2294" s="21"/>
    </row>
    <row r="2295" ht="12.75">
      <c r="R2295" s="21"/>
    </row>
    <row r="2296" ht="12.75">
      <c r="R2296" s="21"/>
    </row>
    <row r="2297" ht="12.75">
      <c r="R2297" s="21"/>
    </row>
    <row r="2298" ht="12.75">
      <c r="R2298" s="21"/>
    </row>
    <row r="2299" ht="12.75">
      <c r="R2299" s="21"/>
    </row>
    <row r="2300" ht="12.75">
      <c r="R2300" s="21"/>
    </row>
    <row r="2301" ht="12.75">
      <c r="R2301" s="21"/>
    </row>
    <row r="2302" ht="12.75">
      <c r="R2302" s="21"/>
    </row>
    <row r="2303" ht="12.75">
      <c r="R2303" s="21"/>
    </row>
    <row r="2304" ht="12.75">
      <c r="R2304" s="21"/>
    </row>
    <row r="2305" ht="12.75">
      <c r="R2305" s="21"/>
    </row>
    <row r="2306" ht="12.75">
      <c r="R2306" s="21"/>
    </row>
    <row r="2307" ht="12.75">
      <c r="R2307" s="21"/>
    </row>
    <row r="2308" ht="12.75">
      <c r="R2308" s="21"/>
    </row>
    <row r="2309" ht="12.75">
      <c r="R2309" s="21"/>
    </row>
    <row r="2310" ht="12.75">
      <c r="R2310" s="21"/>
    </row>
    <row r="2311" ht="12.75">
      <c r="R2311" s="21"/>
    </row>
    <row r="2312" ht="12.75">
      <c r="R2312" s="21"/>
    </row>
    <row r="2313" ht="12.75">
      <c r="R2313" s="21"/>
    </row>
    <row r="2314" ht="12.75">
      <c r="R2314" s="21"/>
    </row>
    <row r="2315" ht="12.75">
      <c r="R2315" s="21"/>
    </row>
    <row r="2316" ht="12.75">
      <c r="R2316" s="21"/>
    </row>
    <row r="2317" ht="12.75">
      <c r="R2317" s="21"/>
    </row>
    <row r="2318" ht="12.75">
      <c r="R2318" s="21"/>
    </row>
    <row r="2319" ht="12.75">
      <c r="R2319" s="21"/>
    </row>
    <row r="2320" ht="12.75">
      <c r="R2320" s="21"/>
    </row>
    <row r="2321" ht="12.75">
      <c r="R2321" s="21"/>
    </row>
    <row r="2322" ht="12.75">
      <c r="R2322" s="21"/>
    </row>
    <row r="2323" ht="12.75">
      <c r="R2323" s="21"/>
    </row>
    <row r="2324" ht="12.75">
      <c r="R2324" s="21"/>
    </row>
    <row r="2325" ht="12.75">
      <c r="R2325" s="21"/>
    </row>
    <row r="2326" ht="12.75">
      <c r="R2326" s="21"/>
    </row>
    <row r="2327" ht="12.75">
      <c r="R2327" s="21"/>
    </row>
    <row r="2328" ht="12.75">
      <c r="R2328" s="21"/>
    </row>
    <row r="2329" ht="12.75">
      <c r="R2329" s="21"/>
    </row>
    <row r="2330" ht="12.75">
      <c r="R2330" s="21"/>
    </row>
    <row r="2331" ht="12.75">
      <c r="R2331" s="21"/>
    </row>
    <row r="2332" ht="12.75">
      <c r="R2332" s="21"/>
    </row>
    <row r="2333" ht="12.75">
      <c r="R2333" s="21"/>
    </row>
    <row r="2334" ht="12.75">
      <c r="R2334" s="21"/>
    </row>
    <row r="2335" ht="12.75">
      <c r="R2335" s="21"/>
    </row>
    <row r="2336" ht="12.75">
      <c r="R2336" s="21"/>
    </row>
    <row r="2337" ht="12.75">
      <c r="R2337" s="21"/>
    </row>
    <row r="2338" ht="12.75">
      <c r="R2338" s="21"/>
    </row>
    <row r="2339" ht="12.75">
      <c r="R2339" s="21"/>
    </row>
    <row r="2340" ht="12.75">
      <c r="R2340" s="21"/>
    </row>
    <row r="2341" ht="12.75">
      <c r="R2341" s="21"/>
    </row>
    <row r="2342" ht="12.75">
      <c r="R2342" s="21"/>
    </row>
    <row r="2343" ht="12.75">
      <c r="R2343" s="21"/>
    </row>
    <row r="2344" ht="12.75">
      <c r="R2344" s="21"/>
    </row>
    <row r="2345" ht="12.75">
      <c r="R2345" s="21"/>
    </row>
    <row r="2346" ht="12.75">
      <c r="R2346" s="21"/>
    </row>
    <row r="2347" ht="12.75">
      <c r="R2347" s="21"/>
    </row>
    <row r="2348" ht="12.75">
      <c r="R2348" s="21"/>
    </row>
    <row r="2349" ht="12.75">
      <c r="R2349" s="21"/>
    </row>
    <row r="2350" ht="12.75">
      <c r="R2350" s="21"/>
    </row>
    <row r="2351" ht="12.75">
      <c r="R2351" s="21"/>
    </row>
    <row r="2352" ht="12.75">
      <c r="R2352" s="21"/>
    </row>
    <row r="2353" ht="12.75">
      <c r="R2353" s="21"/>
    </row>
    <row r="2354" ht="12.75">
      <c r="R2354" s="21"/>
    </row>
    <row r="2355" ht="12.75">
      <c r="R2355" s="21"/>
    </row>
    <row r="2356" ht="12.75">
      <c r="R2356" s="21"/>
    </row>
    <row r="2357" ht="12.75">
      <c r="R2357" s="21"/>
    </row>
    <row r="2358" ht="12.75">
      <c r="R2358" s="21"/>
    </row>
    <row r="2359" ht="12.75">
      <c r="R2359" s="21"/>
    </row>
    <row r="2360" ht="12.75">
      <c r="R2360" s="21"/>
    </row>
    <row r="2361" ht="12.75">
      <c r="R2361" s="21"/>
    </row>
    <row r="2362" ht="12.75">
      <c r="R2362" s="21"/>
    </row>
    <row r="2363" ht="12.75">
      <c r="R2363" s="21"/>
    </row>
    <row r="2364" ht="12.75">
      <c r="R2364" s="21"/>
    </row>
    <row r="2365" ht="12.75">
      <c r="R2365" s="21"/>
    </row>
    <row r="2366" ht="12.75">
      <c r="R2366" s="21"/>
    </row>
    <row r="2367" ht="12.75">
      <c r="R2367" s="21"/>
    </row>
    <row r="2368" ht="12.75">
      <c r="R2368" s="21"/>
    </row>
    <row r="2369" ht="12.75">
      <c r="R2369" s="21"/>
    </row>
    <row r="2370" ht="12.75">
      <c r="R2370" s="21"/>
    </row>
    <row r="2371" ht="12.75">
      <c r="R2371" s="21"/>
    </row>
    <row r="2372" ht="12.75">
      <c r="R2372" s="21"/>
    </row>
    <row r="2373" ht="12.75">
      <c r="R2373" s="21"/>
    </row>
    <row r="2374" ht="12.75">
      <c r="R2374" s="21"/>
    </row>
    <row r="2375" ht="12.75">
      <c r="R2375" s="21"/>
    </row>
    <row r="2376" ht="12.75">
      <c r="R2376" s="21"/>
    </row>
    <row r="2377" ht="12.75">
      <c r="R2377" s="21"/>
    </row>
    <row r="2378" ht="12.75">
      <c r="R2378" s="21"/>
    </row>
    <row r="2379" ht="12.75">
      <c r="R2379" s="21"/>
    </row>
    <row r="2380" ht="12.75">
      <c r="R2380" s="21"/>
    </row>
    <row r="2381" ht="12.75">
      <c r="R2381" s="21"/>
    </row>
    <row r="2382" ht="12.75">
      <c r="R2382" s="21"/>
    </row>
    <row r="2383" ht="12.75">
      <c r="R2383" s="21"/>
    </row>
    <row r="2384" ht="12.75">
      <c r="R2384" s="21"/>
    </row>
    <row r="2385" ht="12.75">
      <c r="R2385" s="21"/>
    </row>
    <row r="2386" ht="12.75">
      <c r="R2386" s="21"/>
    </row>
    <row r="2387" ht="12.75">
      <c r="R2387" s="21"/>
    </row>
    <row r="2388" ht="12.75">
      <c r="R2388" s="21"/>
    </row>
    <row r="2389" ht="12.75">
      <c r="R2389" s="21"/>
    </row>
    <row r="2390" ht="12.75">
      <c r="R2390" s="21"/>
    </row>
    <row r="2391" ht="12.75">
      <c r="R2391" s="21"/>
    </row>
    <row r="2392" ht="12.75">
      <c r="R2392" s="21"/>
    </row>
    <row r="2393" ht="12.75">
      <c r="R2393" s="21"/>
    </row>
    <row r="2394" ht="12.75">
      <c r="R2394" s="21"/>
    </row>
    <row r="2395" ht="12.75">
      <c r="R2395" s="21"/>
    </row>
    <row r="2396" ht="12.75">
      <c r="R2396" s="21"/>
    </row>
    <row r="2397" ht="12.75">
      <c r="R2397" s="21"/>
    </row>
    <row r="2398" ht="12.75">
      <c r="R2398" s="21"/>
    </row>
    <row r="2399" ht="12.75">
      <c r="R2399" s="21"/>
    </row>
    <row r="2400" ht="12.75">
      <c r="R2400" s="21"/>
    </row>
    <row r="2401" ht="12.75">
      <c r="R2401" s="21"/>
    </row>
    <row r="2402" ht="12.75">
      <c r="R2402" s="21"/>
    </row>
    <row r="2403" ht="12.75">
      <c r="R2403" s="21"/>
    </row>
    <row r="2404" ht="12.75">
      <c r="R2404" s="21"/>
    </row>
    <row r="2405" ht="12.75">
      <c r="R2405" s="21"/>
    </row>
    <row r="2406" ht="12.75">
      <c r="R2406" s="21"/>
    </row>
    <row r="2407" ht="12.75">
      <c r="R2407" s="21"/>
    </row>
    <row r="2408" ht="12.75">
      <c r="R2408" s="21"/>
    </row>
    <row r="2409" ht="12.75">
      <c r="R2409" s="21"/>
    </row>
    <row r="2410" ht="12.75">
      <c r="R2410" s="21"/>
    </row>
    <row r="2411" ht="12.75">
      <c r="R2411" s="21"/>
    </row>
    <row r="2412" ht="12.75">
      <c r="R2412" s="21"/>
    </row>
    <row r="2413" ht="12.75">
      <c r="R2413" s="21"/>
    </row>
    <row r="2414" ht="12.75">
      <c r="R2414" s="21"/>
    </row>
    <row r="2415" ht="12.75">
      <c r="R2415" s="21"/>
    </row>
    <row r="2416" ht="12.75">
      <c r="R2416" s="21"/>
    </row>
    <row r="2417" ht="12.75">
      <c r="R2417" s="21"/>
    </row>
    <row r="2418" ht="12.75">
      <c r="R2418" s="21"/>
    </row>
    <row r="2419" ht="12.75">
      <c r="R2419" s="21"/>
    </row>
    <row r="2420" ht="12.75">
      <c r="R2420" s="21"/>
    </row>
    <row r="2421" ht="12.75">
      <c r="R2421" s="21"/>
    </row>
    <row r="2422" ht="12.75">
      <c r="R2422" s="21"/>
    </row>
    <row r="2423" ht="12.75">
      <c r="R2423" s="21"/>
    </row>
    <row r="2424" ht="12.75">
      <c r="R2424" s="21"/>
    </row>
    <row r="2425" ht="12.75">
      <c r="R2425" s="21"/>
    </row>
    <row r="2426" ht="12.75">
      <c r="R2426" s="21"/>
    </row>
    <row r="2427" ht="12.75">
      <c r="R2427" s="21"/>
    </row>
    <row r="2428" ht="12.75">
      <c r="R2428" s="21"/>
    </row>
    <row r="2429" ht="12.75">
      <c r="R2429" s="21"/>
    </row>
    <row r="2430" ht="12.75">
      <c r="R2430" s="21"/>
    </row>
    <row r="2431" ht="12.75">
      <c r="R2431" s="21"/>
    </row>
    <row r="2432" ht="12.75">
      <c r="R2432" s="21"/>
    </row>
    <row r="2433" ht="12.75">
      <c r="R2433" s="21"/>
    </row>
    <row r="2434" ht="12.75">
      <c r="R2434" s="21"/>
    </row>
    <row r="2435" ht="12.75">
      <c r="R2435" s="21"/>
    </row>
    <row r="2436" ht="12.75">
      <c r="R2436" s="21"/>
    </row>
    <row r="2437" ht="12.75">
      <c r="R2437" s="21"/>
    </row>
    <row r="2438" ht="12.75">
      <c r="R2438" s="21"/>
    </row>
    <row r="2439" ht="12.75">
      <c r="R2439" s="21"/>
    </row>
    <row r="2440" ht="12.75">
      <c r="R2440" s="21"/>
    </row>
    <row r="2441" ht="12.75">
      <c r="R2441" s="21"/>
    </row>
    <row r="2442" ht="12.75">
      <c r="R2442" s="21"/>
    </row>
    <row r="2443" ht="12.75">
      <c r="R2443" s="21"/>
    </row>
    <row r="2444" ht="12.75">
      <c r="R2444" s="21"/>
    </row>
    <row r="2445" ht="12.75">
      <c r="R2445" s="21"/>
    </row>
    <row r="2446" ht="12.75">
      <c r="R2446" s="21"/>
    </row>
    <row r="2447" ht="12.75">
      <c r="R2447" s="21"/>
    </row>
    <row r="2448" ht="12.75">
      <c r="R2448" s="21"/>
    </row>
    <row r="2449" ht="12.75">
      <c r="R2449" s="21"/>
    </row>
    <row r="2450" ht="12.75">
      <c r="R2450" s="21"/>
    </row>
    <row r="2451" ht="12.75">
      <c r="R2451" s="21"/>
    </row>
    <row r="2452" ht="12.75">
      <c r="R2452" s="21"/>
    </row>
    <row r="2453" ht="12.75">
      <c r="R2453" s="21"/>
    </row>
    <row r="2454" ht="12.75">
      <c r="R2454" s="21"/>
    </row>
    <row r="2455" ht="12.75">
      <c r="R2455" s="21"/>
    </row>
    <row r="2456" ht="12.75">
      <c r="R2456" s="21"/>
    </row>
    <row r="2457" ht="12.75">
      <c r="R2457" s="21"/>
    </row>
    <row r="2458" ht="12.75">
      <c r="R2458" s="21"/>
    </row>
    <row r="2459" ht="12.75">
      <c r="R2459" s="21"/>
    </row>
    <row r="2460" ht="12.75">
      <c r="R2460" s="21"/>
    </row>
    <row r="2461" ht="12.75">
      <c r="R2461" s="21"/>
    </row>
    <row r="2462" ht="12.75">
      <c r="R2462" s="21"/>
    </row>
    <row r="2463" ht="12.75">
      <c r="R2463" s="21"/>
    </row>
    <row r="2464" ht="12.75">
      <c r="R2464" s="21"/>
    </row>
    <row r="2465" ht="12.75">
      <c r="R2465" s="21"/>
    </row>
    <row r="2466" ht="12.75">
      <c r="R2466" s="21"/>
    </row>
    <row r="2467" ht="12.75">
      <c r="R2467" s="21"/>
    </row>
    <row r="2468" ht="12.75">
      <c r="R2468" s="21"/>
    </row>
    <row r="2469" ht="12.75">
      <c r="R2469" s="21"/>
    </row>
    <row r="2470" ht="12.75">
      <c r="R2470" s="21"/>
    </row>
    <row r="2471" ht="12.75">
      <c r="R2471" s="21"/>
    </row>
    <row r="2472" ht="12.75">
      <c r="R2472" s="21"/>
    </row>
    <row r="2473" ht="12.75">
      <c r="R2473" s="21"/>
    </row>
    <row r="2474" ht="12.75">
      <c r="R2474" s="21"/>
    </row>
    <row r="2475" ht="12.75">
      <c r="R2475" s="21"/>
    </row>
    <row r="2476" ht="12.75">
      <c r="R2476" s="21"/>
    </row>
    <row r="2477" ht="12.75">
      <c r="R2477" s="21"/>
    </row>
    <row r="2478" ht="12.75">
      <c r="R2478" s="21"/>
    </row>
    <row r="2479" ht="12.75">
      <c r="R2479" s="21"/>
    </row>
    <row r="2480" ht="12.75">
      <c r="R2480" s="21"/>
    </row>
    <row r="2481" ht="12.75">
      <c r="R2481" s="21"/>
    </row>
    <row r="2482" ht="12.75">
      <c r="R2482" s="21"/>
    </row>
    <row r="2483" ht="12.75">
      <c r="R2483" s="21"/>
    </row>
    <row r="2484" ht="12.75">
      <c r="R2484" s="21"/>
    </row>
    <row r="2485" ht="12.75">
      <c r="R2485" s="21"/>
    </row>
    <row r="2486" ht="12.75">
      <c r="R2486" s="21"/>
    </row>
    <row r="2487" ht="12.75">
      <c r="R2487" s="21"/>
    </row>
    <row r="2488" ht="12.75">
      <c r="R2488" s="21"/>
    </row>
    <row r="2489" ht="12.75">
      <c r="R2489" s="21"/>
    </row>
    <row r="2490" ht="12.75">
      <c r="R2490" s="21"/>
    </row>
    <row r="2491" ht="12.75">
      <c r="R2491" s="21"/>
    </row>
    <row r="2492" ht="12.75">
      <c r="R2492" s="21"/>
    </row>
    <row r="2493" ht="12.75">
      <c r="R2493" s="21"/>
    </row>
    <row r="2494" ht="12.75">
      <c r="R2494" s="21"/>
    </row>
    <row r="2495" ht="12.75">
      <c r="R2495" s="21"/>
    </row>
    <row r="2496" ht="12.75">
      <c r="R2496" s="21"/>
    </row>
    <row r="2497" ht="12.75">
      <c r="R2497" s="21"/>
    </row>
    <row r="2498" ht="12.75">
      <c r="R2498" s="21"/>
    </row>
    <row r="2499" ht="12.75">
      <c r="R2499" s="21"/>
    </row>
    <row r="2500" ht="12.75">
      <c r="R2500" s="21"/>
    </row>
    <row r="2501" ht="12.75">
      <c r="R2501" s="21"/>
    </row>
    <row r="2502" ht="12.75">
      <c r="R2502" s="21"/>
    </row>
    <row r="2503" ht="12.75">
      <c r="R2503" s="21"/>
    </row>
    <row r="2504" ht="12.75">
      <c r="R2504" s="21"/>
    </row>
    <row r="2505" ht="12.75">
      <c r="R2505" s="21"/>
    </row>
    <row r="2506" ht="12.75">
      <c r="R2506" s="21"/>
    </row>
    <row r="2507" ht="12.75">
      <c r="R2507" s="21"/>
    </row>
    <row r="2508" ht="12.75">
      <c r="R2508" s="21"/>
    </row>
    <row r="2509" ht="12.75">
      <c r="R2509" s="21"/>
    </row>
    <row r="2510" ht="12.75">
      <c r="R2510" s="21"/>
    </row>
    <row r="2511" ht="12.75">
      <c r="R2511" s="21"/>
    </row>
    <row r="2512" ht="12.75">
      <c r="R2512" s="21"/>
    </row>
    <row r="2513" ht="12.75">
      <c r="R2513" s="21"/>
    </row>
    <row r="2514" ht="12.75">
      <c r="R2514" s="21"/>
    </row>
    <row r="2515" ht="12.75">
      <c r="R2515" s="21"/>
    </row>
    <row r="2516" ht="12.75">
      <c r="R2516" s="21"/>
    </row>
    <row r="2517" ht="12.75">
      <c r="R2517" s="21"/>
    </row>
    <row r="2518" ht="12.75">
      <c r="R2518" s="21"/>
    </row>
    <row r="2519" ht="12.75">
      <c r="R2519" s="21"/>
    </row>
    <row r="2520" ht="12.75">
      <c r="R2520" s="21"/>
    </row>
    <row r="2521" ht="12.75">
      <c r="R2521" s="21"/>
    </row>
    <row r="2522" ht="12.75">
      <c r="R2522" s="21"/>
    </row>
    <row r="2523" ht="12.75">
      <c r="R2523" s="21"/>
    </row>
    <row r="2524" ht="12.75">
      <c r="R2524" s="21"/>
    </row>
    <row r="2525" ht="12.75">
      <c r="R2525" s="21"/>
    </row>
    <row r="2526" ht="12.75">
      <c r="R2526" s="21"/>
    </row>
    <row r="2527" ht="12.75">
      <c r="R2527" s="21"/>
    </row>
    <row r="2528" ht="12.75">
      <c r="R2528" s="21"/>
    </row>
    <row r="2529" ht="12.75">
      <c r="R2529" s="21"/>
    </row>
    <row r="2530" ht="12.75">
      <c r="R2530" s="21"/>
    </row>
    <row r="2531" ht="12.75">
      <c r="R2531" s="21"/>
    </row>
    <row r="2532" ht="12.75">
      <c r="R2532" s="21"/>
    </row>
    <row r="2533" ht="12.75">
      <c r="R2533" s="21"/>
    </row>
    <row r="2534" ht="12.75">
      <c r="R2534" s="21"/>
    </row>
    <row r="2535" ht="12.75">
      <c r="R2535" s="21"/>
    </row>
    <row r="2536" ht="12.75">
      <c r="R2536" s="21"/>
    </row>
    <row r="2537" ht="12.75">
      <c r="R2537" s="21"/>
    </row>
    <row r="2538" ht="12.75">
      <c r="R2538" s="21"/>
    </row>
    <row r="2539" ht="12.75">
      <c r="R2539" s="21"/>
    </row>
    <row r="2540" ht="12.75">
      <c r="R2540" s="21"/>
    </row>
    <row r="2541" ht="12.75">
      <c r="R2541" s="21"/>
    </row>
    <row r="2542" ht="12.75">
      <c r="R2542" s="21"/>
    </row>
    <row r="2543" ht="12.75">
      <c r="R2543" s="21"/>
    </row>
    <row r="2544" ht="12.75">
      <c r="R2544" s="21"/>
    </row>
    <row r="2545" ht="12.75">
      <c r="R2545" s="21"/>
    </row>
    <row r="2546" ht="12.75">
      <c r="R2546" s="21"/>
    </row>
    <row r="2547" ht="12.75">
      <c r="R2547" s="21"/>
    </row>
    <row r="2548" ht="12.75">
      <c r="R2548" s="21"/>
    </row>
    <row r="2549" ht="12.75">
      <c r="R2549" s="21"/>
    </row>
    <row r="2550" ht="12.75">
      <c r="R2550" s="21"/>
    </row>
    <row r="2551" ht="12.75">
      <c r="R2551" s="21"/>
    </row>
    <row r="2552" ht="12.75">
      <c r="R2552" s="21"/>
    </row>
    <row r="2553" ht="12.75">
      <c r="R2553" s="21"/>
    </row>
    <row r="2554" ht="12.75">
      <c r="R2554" s="21"/>
    </row>
    <row r="2555" ht="12.75">
      <c r="R2555" s="21"/>
    </row>
    <row r="2556" ht="12.75">
      <c r="R2556" s="21"/>
    </row>
    <row r="2557" ht="12.75">
      <c r="R2557" s="21"/>
    </row>
    <row r="2558" ht="12.75">
      <c r="R2558" s="21"/>
    </row>
    <row r="2559" ht="12.75">
      <c r="R2559" s="21"/>
    </row>
    <row r="2560" ht="12.75">
      <c r="R2560" s="21"/>
    </row>
    <row r="2561" ht="12.75">
      <c r="R2561" s="21"/>
    </row>
    <row r="2562" ht="12.75">
      <c r="R2562" s="21"/>
    </row>
    <row r="2563" ht="12.75">
      <c r="R2563" s="21"/>
    </row>
    <row r="2564" ht="12.75">
      <c r="R2564" s="21"/>
    </row>
    <row r="2565" ht="12.75">
      <c r="R2565" s="21"/>
    </row>
    <row r="2566" ht="12.75">
      <c r="R2566" s="21"/>
    </row>
    <row r="2567" ht="12.75">
      <c r="R2567" s="21"/>
    </row>
    <row r="2568" ht="12.75">
      <c r="R2568" s="21"/>
    </row>
    <row r="2569" ht="12.75">
      <c r="R2569" s="21"/>
    </row>
    <row r="2570" ht="12.75">
      <c r="R2570" s="21"/>
    </row>
    <row r="2571" ht="12.75">
      <c r="R2571" s="21"/>
    </row>
    <row r="2572" ht="12.75">
      <c r="R2572" s="21"/>
    </row>
    <row r="2573" ht="12.75">
      <c r="R2573" s="21"/>
    </row>
    <row r="2574" ht="12.75">
      <c r="R2574" s="21"/>
    </row>
    <row r="2575" ht="12.75">
      <c r="R2575" s="21"/>
    </row>
    <row r="2576" ht="12.75">
      <c r="R2576" s="21"/>
    </row>
    <row r="2577" ht="12.75">
      <c r="R2577" s="21"/>
    </row>
    <row r="2578" ht="12.75">
      <c r="R2578" s="21"/>
    </row>
    <row r="2579" ht="12.75">
      <c r="R2579" s="21"/>
    </row>
    <row r="2580" ht="12.75">
      <c r="R2580" s="21"/>
    </row>
    <row r="2581" ht="12.75">
      <c r="R2581" s="21"/>
    </row>
    <row r="2582" ht="12.75">
      <c r="R2582" s="21"/>
    </row>
    <row r="2583" ht="12.75">
      <c r="R2583" s="21"/>
    </row>
    <row r="2584" ht="12.75">
      <c r="R2584" s="21"/>
    </row>
    <row r="2585" ht="12.75">
      <c r="R2585" s="21"/>
    </row>
    <row r="2586" ht="12.75">
      <c r="R2586" s="21"/>
    </row>
    <row r="2587" ht="12.75">
      <c r="R2587" s="21"/>
    </row>
    <row r="2588" ht="12.75">
      <c r="R2588" s="21"/>
    </row>
    <row r="2589" ht="12.75">
      <c r="R2589" s="21"/>
    </row>
    <row r="2590" ht="12.75">
      <c r="R2590" s="21"/>
    </row>
    <row r="2591" ht="12.75">
      <c r="R2591" s="21"/>
    </row>
    <row r="2592" ht="12.75">
      <c r="R2592" s="21"/>
    </row>
    <row r="2593" ht="12.75">
      <c r="R2593" s="21"/>
    </row>
    <row r="2594" ht="12.75">
      <c r="R2594" s="21"/>
    </row>
    <row r="2595" ht="12.75">
      <c r="R2595" s="21"/>
    </row>
    <row r="2596" ht="12.75">
      <c r="R2596" s="21"/>
    </row>
    <row r="2597" ht="12.75">
      <c r="R2597" s="21"/>
    </row>
    <row r="2598" ht="12.75">
      <c r="R2598" s="21"/>
    </row>
    <row r="2599" ht="12.75">
      <c r="R2599" s="21"/>
    </row>
    <row r="2600" ht="12.75">
      <c r="R2600" s="21"/>
    </row>
    <row r="2601" ht="12.75">
      <c r="R2601" s="21"/>
    </row>
    <row r="2602" ht="12.75">
      <c r="R2602" s="21"/>
    </row>
    <row r="2603" ht="12.75">
      <c r="R2603" s="21"/>
    </row>
    <row r="2604" ht="12.75">
      <c r="R2604" s="21"/>
    </row>
    <row r="2605" ht="12.75">
      <c r="R2605" s="21"/>
    </row>
    <row r="2606" ht="12.75">
      <c r="R2606" s="21"/>
    </row>
    <row r="2607" ht="12.75">
      <c r="R2607" s="21"/>
    </row>
    <row r="2608" ht="12.75">
      <c r="R2608" s="21"/>
    </row>
    <row r="2609" ht="12.75">
      <c r="R2609" s="21"/>
    </row>
    <row r="2610" ht="12.75">
      <c r="R2610" s="21"/>
    </row>
    <row r="2611" ht="12.75">
      <c r="R2611" s="21"/>
    </row>
    <row r="2612" ht="12.75">
      <c r="R2612" s="21"/>
    </row>
    <row r="2613" ht="12.75">
      <c r="R2613" s="21"/>
    </row>
    <row r="2614" ht="12.75">
      <c r="R2614" s="21"/>
    </row>
    <row r="2615" ht="12.75">
      <c r="R2615" s="21"/>
    </row>
    <row r="2616" ht="12.75">
      <c r="R2616" s="21"/>
    </row>
    <row r="2617" ht="12.75">
      <c r="R2617" s="21"/>
    </row>
    <row r="2618" ht="12.75">
      <c r="R2618" s="21"/>
    </row>
    <row r="2619" ht="12.75">
      <c r="R2619" s="21"/>
    </row>
    <row r="2620" ht="12.75">
      <c r="R2620" s="21"/>
    </row>
    <row r="2621" ht="12.75">
      <c r="R2621" s="21"/>
    </row>
    <row r="2622" ht="12.75">
      <c r="R2622" s="21"/>
    </row>
    <row r="2623" ht="12.75">
      <c r="R2623" s="21"/>
    </row>
    <row r="2624" ht="12.75">
      <c r="R2624" s="21"/>
    </row>
    <row r="2625" ht="12.75">
      <c r="R2625" s="21"/>
    </row>
    <row r="2626" ht="12.75">
      <c r="R2626" s="21"/>
    </row>
    <row r="2627" ht="12.75">
      <c r="R2627" s="21"/>
    </row>
    <row r="2628" ht="12.75">
      <c r="R2628" s="21"/>
    </row>
    <row r="2629" ht="12.75">
      <c r="R2629" s="21"/>
    </row>
    <row r="2630" ht="12.75">
      <c r="R2630" s="21"/>
    </row>
    <row r="2631" ht="12.75">
      <c r="R2631" s="21"/>
    </row>
    <row r="2632" ht="12.75">
      <c r="R2632" s="21"/>
    </row>
    <row r="2633" ht="12.75">
      <c r="R2633" s="21"/>
    </row>
    <row r="2634" ht="12.75">
      <c r="R2634" s="21"/>
    </row>
    <row r="2635" ht="12.75">
      <c r="R2635" s="21"/>
    </row>
    <row r="2636" ht="12.75">
      <c r="R2636" s="21"/>
    </row>
    <row r="2637" ht="12.75">
      <c r="R2637" s="21"/>
    </row>
    <row r="2638" ht="12.75">
      <c r="R2638" s="21"/>
    </row>
    <row r="2639" ht="12.75">
      <c r="R2639" s="21"/>
    </row>
    <row r="2640" ht="12.75">
      <c r="R2640" s="21"/>
    </row>
    <row r="2641" ht="12.75">
      <c r="R2641" s="21"/>
    </row>
    <row r="2642" ht="12.75">
      <c r="R2642" s="21"/>
    </row>
    <row r="2643" ht="12.75">
      <c r="R2643" s="21"/>
    </row>
    <row r="2644" ht="12.75">
      <c r="R2644" s="21"/>
    </row>
    <row r="2645" ht="12.75">
      <c r="R2645" s="21"/>
    </row>
    <row r="2646" ht="12.75">
      <c r="R2646" s="21"/>
    </row>
    <row r="2647" ht="12.75">
      <c r="R2647" s="21"/>
    </row>
    <row r="2648" ht="12.75">
      <c r="R2648" s="21"/>
    </row>
    <row r="2649" ht="12.75">
      <c r="R2649" s="21"/>
    </row>
    <row r="2650" ht="12.75">
      <c r="R2650" s="21"/>
    </row>
    <row r="2651" ht="12.75">
      <c r="R2651" s="21"/>
    </row>
    <row r="2652" ht="12.75">
      <c r="R2652" s="21"/>
    </row>
    <row r="2653" ht="12.75">
      <c r="R2653" s="21"/>
    </row>
    <row r="2654" ht="12.75">
      <c r="R2654" s="21"/>
    </row>
    <row r="2655" ht="12.75">
      <c r="R2655" s="21"/>
    </row>
    <row r="2656" ht="12.75">
      <c r="R2656" s="21"/>
    </row>
    <row r="2657" ht="12.75">
      <c r="R2657" s="21"/>
    </row>
    <row r="2658" ht="12.75">
      <c r="R2658" s="21"/>
    </row>
    <row r="2659" ht="12.75">
      <c r="R2659" s="21"/>
    </row>
    <row r="2660" ht="12.75">
      <c r="R2660" s="21"/>
    </row>
    <row r="2661" ht="12.75">
      <c r="R2661" s="21"/>
    </row>
    <row r="2662" ht="12.75">
      <c r="R2662" s="21"/>
    </row>
    <row r="2663" ht="12.75">
      <c r="R2663" s="21"/>
    </row>
    <row r="2664" ht="12.75">
      <c r="R2664" s="21"/>
    </row>
    <row r="2665" ht="12.75">
      <c r="R2665" s="21"/>
    </row>
    <row r="2666" ht="12.75">
      <c r="R2666" s="21"/>
    </row>
    <row r="2667" ht="12.75">
      <c r="R2667" s="21"/>
    </row>
    <row r="2668" ht="12.75">
      <c r="R2668" s="21"/>
    </row>
    <row r="2669" ht="12.75">
      <c r="R2669" s="21"/>
    </row>
    <row r="2670" ht="12.75">
      <c r="R2670" s="21"/>
    </row>
    <row r="2671" ht="12.75">
      <c r="R2671" s="21"/>
    </row>
    <row r="2672" ht="12.75">
      <c r="R2672" s="21"/>
    </row>
    <row r="2673" ht="12.75">
      <c r="R2673" s="21"/>
    </row>
    <row r="2674" ht="12.75">
      <c r="R2674" s="21"/>
    </row>
    <row r="2675" ht="12.75">
      <c r="R2675" s="21"/>
    </row>
    <row r="2676" ht="12.75">
      <c r="R2676" s="21"/>
    </row>
    <row r="2677" ht="12.75">
      <c r="R2677" s="21"/>
    </row>
    <row r="2678" ht="12.75">
      <c r="R2678" s="21"/>
    </row>
    <row r="2679" ht="12.75">
      <c r="R2679" s="21"/>
    </row>
    <row r="2680" ht="12.75">
      <c r="R2680" s="21"/>
    </row>
    <row r="2681" ht="12.75">
      <c r="R2681" s="21"/>
    </row>
    <row r="2682" ht="12.75">
      <c r="R2682" s="21"/>
    </row>
    <row r="2683" ht="12.75">
      <c r="R2683" s="21"/>
    </row>
    <row r="2684" ht="12.75">
      <c r="R2684" s="21"/>
    </row>
    <row r="2685" ht="12.75">
      <c r="R2685" s="21"/>
    </row>
    <row r="2686" ht="12.75">
      <c r="R2686" s="21"/>
    </row>
    <row r="2687" ht="12.75">
      <c r="R2687" s="21"/>
    </row>
    <row r="2688" ht="12.75">
      <c r="R2688" s="21"/>
    </row>
    <row r="2689" ht="12.75">
      <c r="R2689" s="21"/>
    </row>
    <row r="2690" ht="12.75">
      <c r="R2690" s="21"/>
    </row>
    <row r="2691" ht="12.75">
      <c r="R2691" s="21"/>
    </row>
    <row r="2692" ht="12.75">
      <c r="R2692" s="21"/>
    </row>
    <row r="2693" ht="12.75">
      <c r="R2693" s="21"/>
    </row>
    <row r="2694" ht="12.75">
      <c r="R2694" s="21"/>
    </row>
    <row r="2695" ht="12.75">
      <c r="R2695" s="21"/>
    </row>
    <row r="2696" ht="12.75">
      <c r="R2696" s="21"/>
    </row>
    <row r="2697" ht="12.75">
      <c r="R2697" s="21"/>
    </row>
    <row r="2698" ht="12.75">
      <c r="R2698" s="21"/>
    </row>
    <row r="2699" ht="12.75">
      <c r="R2699" s="21"/>
    </row>
    <row r="2700" ht="12.75">
      <c r="R2700" s="21"/>
    </row>
    <row r="2701" ht="12.75">
      <c r="R2701" s="21"/>
    </row>
    <row r="2702" ht="12.75">
      <c r="R2702" s="21"/>
    </row>
    <row r="2703" ht="12.75">
      <c r="R2703" s="21"/>
    </row>
    <row r="2704" ht="12.75">
      <c r="R2704" s="21"/>
    </row>
    <row r="2705" ht="12.75">
      <c r="R2705" s="21"/>
    </row>
    <row r="2706" ht="12.75">
      <c r="R2706" s="21"/>
    </row>
    <row r="2707" ht="12.75">
      <c r="R2707" s="21"/>
    </row>
    <row r="2708" ht="12.75">
      <c r="R2708" s="21"/>
    </row>
    <row r="2709" ht="12.75">
      <c r="R2709" s="21"/>
    </row>
    <row r="2710" ht="12.75">
      <c r="R2710" s="21"/>
    </row>
    <row r="2711" ht="12.75">
      <c r="R2711" s="21"/>
    </row>
    <row r="2712" ht="12.75">
      <c r="R2712" s="21"/>
    </row>
    <row r="2713" ht="12.75">
      <c r="R2713" s="21"/>
    </row>
    <row r="2714" ht="12.75">
      <c r="R2714" s="21"/>
    </row>
    <row r="2715" ht="12.75">
      <c r="R2715" s="21"/>
    </row>
    <row r="2716" ht="12.75">
      <c r="R2716" s="21"/>
    </row>
    <row r="2717" ht="12.75">
      <c r="R2717" s="21"/>
    </row>
    <row r="2718" ht="12.75">
      <c r="R2718" s="21"/>
    </row>
    <row r="2719" ht="12.75">
      <c r="R2719" s="21"/>
    </row>
    <row r="2720" ht="12.75">
      <c r="R2720" s="21"/>
    </row>
    <row r="2721" ht="12.75">
      <c r="R2721" s="21"/>
    </row>
    <row r="2722" ht="12.75">
      <c r="R2722" s="21"/>
    </row>
    <row r="2723" ht="12.75">
      <c r="R2723" s="21"/>
    </row>
    <row r="2724" ht="12.75">
      <c r="R2724" s="21"/>
    </row>
    <row r="2725" ht="12.75">
      <c r="R2725" s="21"/>
    </row>
    <row r="2726" ht="12.75">
      <c r="R2726" s="21"/>
    </row>
    <row r="2727" ht="12.75">
      <c r="R2727" s="21"/>
    </row>
    <row r="2728" ht="12.75">
      <c r="R2728" s="21"/>
    </row>
    <row r="2729" ht="12.75">
      <c r="R2729" s="21"/>
    </row>
    <row r="2730" ht="12.75">
      <c r="R2730" s="21"/>
    </row>
    <row r="2731" ht="12.75">
      <c r="R2731" s="21"/>
    </row>
    <row r="2732" ht="12.75">
      <c r="R2732" s="21"/>
    </row>
    <row r="2733" ht="12.75">
      <c r="R2733" s="21"/>
    </row>
    <row r="2734" ht="12.75">
      <c r="R2734" s="21"/>
    </row>
    <row r="2735" ht="12.75">
      <c r="R2735" s="21"/>
    </row>
    <row r="2736" ht="12.75">
      <c r="R2736" s="21"/>
    </row>
    <row r="2737" ht="12.75">
      <c r="R2737" s="21"/>
    </row>
    <row r="2738" ht="12.75">
      <c r="R2738" s="21"/>
    </row>
    <row r="2739" ht="12.75">
      <c r="R2739" s="21"/>
    </row>
    <row r="2740" ht="12.75">
      <c r="R2740" s="21"/>
    </row>
    <row r="2741" ht="12.75">
      <c r="R2741" s="21"/>
    </row>
    <row r="2742" ht="12.75">
      <c r="R2742" s="21"/>
    </row>
    <row r="2743" ht="12.75">
      <c r="R2743" s="21"/>
    </row>
    <row r="2744" ht="12.75">
      <c r="R2744" s="21"/>
    </row>
    <row r="2745" ht="12.75">
      <c r="R2745" s="21"/>
    </row>
    <row r="2746" ht="12.75">
      <c r="R2746" s="21"/>
    </row>
    <row r="2747" ht="12.75">
      <c r="R2747" s="21"/>
    </row>
    <row r="2748" ht="12.75">
      <c r="R2748" s="21"/>
    </row>
    <row r="2749" ht="12.75">
      <c r="R2749" s="21"/>
    </row>
    <row r="2750" ht="12.75">
      <c r="R2750" s="21"/>
    </row>
    <row r="2751" ht="12.75">
      <c r="R2751" s="21"/>
    </row>
    <row r="2752" ht="12.75">
      <c r="R2752" s="21"/>
    </row>
    <row r="2753" ht="12.75">
      <c r="R2753" s="21"/>
    </row>
    <row r="2754" ht="12.75">
      <c r="R2754" s="21"/>
    </row>
    <row r="2755" ht="12.75">
      <c r="R2755" s="21"/>
    </row>
    <row r="2756" ht="12.75">
      <c r="R2756" s="21"/>
    </row>
    <row r="2757" ht="12.75">
      <c r="R2757" s="21"/>
    </row>
    <row r="2758" ht="12.75">
      <c r="R2758" s="21"/>
    </row>
    <row r="2759" ht="12.75">
      <c r="R2759" s="21"/>
    </row>
    <row r="2760" ht="12.75">
      <c r="R2760" s="21"/>
    </row>
    <row r="2761" ht="12.75">
      <c r="R2761" s="21"/>
    </row>
    <row r="2762" ht="12.75">
      <c r="R2762" s="21"/>
    </row>
    <row r="2763" ht="12.75">
      <c r="R2763" s="21"/>
    </row>
    <row r="2764" ht="12.75">
      <c r="R2764" s="21"/>
    </row>
    <row r="2765" ht="12.75">
      <c r="R2765" s="21"/>
    </row>
    <row r="2766" ht="12.75">
      <c r="R2766" s="21"/>
    </row>
    <row r="2767" ht="12.75">
      <c r="R2767" s="21"/>
    </row>
    <row r="2768" ht="12.75">
      <c r="R2768" s="21"/>
    </row>
    <row r="2769" ht="12.75">
      <c r="R2769" s="21"/>
    </row>
    <row r="2770" ht="12.75">
      <c r="R2770" s="21"/>
    </row>
    <row r="2771" ht="12.75">
      <c r="R2771" s="21"/>
    </row>
    <row r="2772" ht="12.75">
      <c r="R2772" s="21"/>
    </row>
    <row r="2773" ht="12.75">
      <c r="R2773" s="21"/>
    </row>
    <row r="2774" ht="12.75">
      <c r="R2774" s="21"/>
    </row>
    <row r="2775" ht="12.75">
      <c r="R2775" s="21"/>
    </row>
    <row r="2776" ht="12.75">
      <c r="R2776" s="21"/>
    </row>
    <row r="2777" ht="12.75">
      <c r="R2777" s="21"/>
    </row>
    <row r="2778" ht="12.75">
      <c r="R2778" s="21"/>
    </row>
    <row r="2779" ht="12.75">
      <c r="R2779" s="21"/>
    </row>
    <row r="2780" ht="12.75">
      <c r="R2780" s="21"/>
    </row>
    <row r="2781" ht="12.75">
      <c r="R2781" s="21"/>
    </row>
    <row r="2782" ht="12.75">
      <c r="R2782" s="21"/>
    </row>
    <row r="2783" ht="12.75">
      <c r="R2783" s="21"/>
    </row>
    <row r="2784" ht="12.75">
      <c r="R2784" s="21"/>
    </row>
    <row r="2785" ht="12.75">
      <c r="R2785" s="21"/>
    </row>
    <row r="2786" ht="12.75">
      <c r="R2786" s="21"/>
    </row>
    <row r="2787" ht="12.75">
      <c r="R2787" s="21"/>
    </row>
    <row r="2788" ht="12.75">
      <c r="R2788" s="21"/>
    </row>
    <row r="2789" ht="12.75">
      <c r="R2789" s="21"/>
    </row>
    <row r="2790" ht="12.75">
      <c r="R2790" s="21"/>
    </row>
    <row r="2791" ht="12.75">
      <c r="R2791" s="21"/>
    </row>
    <row r="2792" ht="12.75">
      <c r="R2792" s="21"/>
    </row>
    <row r="2793" ht="12.75">
      <c r="R2793" s="21"/>
    </row>
    <row r="2794" ht="12.75">
      <c r="R2794" s="21"/>
    </row>
    <row r="2795" ht="12.75">
      <c r="R2795" s="21"/>
    </row>
    <row r="2796" ht="12.75">
      <c r="R2796" s="21"/>
    </row>
    <row r="2797" ht="12.75">
      <c r="R2797" s="21"/>
    </row>
    <row r="2798" ht="12.75">
      <c r="R2798" s="21"/>
    </row>
    <row r="2799" ht="12.75">
      <c r="R2799" s="21"/>
    </row>
    <row r="2800" ht="12.75">
      <c r="R2800" s="21"/>
    </row>
    <row r="2801" ht="12.75">
      <c r="R2801" s="21"/>
    </row>
    <row r="2802" ht="12.75">
      <c r="R2802" s="21"/>
    </row>
    <row r="2803" ht="12.75">
      <c r="R2803" s="21"/>
    </row>
    <row r="2804" ht="12.75">
      <c r="R2804" s="21"/>
    </row>
    <row r="2805" ht="12.75">
      <c r="R2805" s="21"/>
    </row>
    <row r="2806" ht="12.75">
      <c r="R2806" s="21"/>
    </row>
    <row r="2807" ht="12.75">
      <c r="R2807" s="21"/>
    </row>
    <row r="2808" ht="12.75">
      <c r="R2808" s="21"/>
    </row>
    <row r="2809" ht="12.75">
      <c r="R2809" s="21"/>
    </row>
    <row r="2810" ht="12.75">
      <c r="R2810" s="21"/>
    </row>
    <row r="2811" ht="12.75">
      <c r="R2811" s="21"/>
    </row>
    <row r="2812" ht="12.75">
      <c r="R2812" s="21"/>
    </row>
    <row r="2813" ht="12.75">
      <c r="R2813" s="21"/>
    </row>
    <row r="2814" ht="12.75">
      <c r="R2814" s="21"/>
    </row>
    <row r="2815" ht="12.75">
      <c r="R2815" s="21"/>
    </row>
    <row r="2816" ht="12.75">
      <c r="R2816" s="21"/>
    </row>
    <row r="2817" ht="12.75">
      <c r="R2817" s="21"/>
    </row>
    <row r="2818" ht="12.75">
      <c r="R2818" s="21"/>
    </row>
    <row r="2819" ht="12.75">
      <c r="R2819" s="21"/>
    </row>
    <row r="2820" ht="12.75">
      <c r="R2820"/>
    </row>
    <row r="2821" ht="12.75">
      <c r="R2821"/>
    </row>
    <row r="2822" ht="12.75">
      <c r="R2822"/>
    </row>
    <row r="2823" ht="12.75">
      <c r="R2823"/>
    </row>
    <row r="2824" ht="12.75">
      <c r="R2824"/>
    </row>
    <row r="2825" ht="12.75">
      <c r="R2825"/>
    </row>
    <row r="2826" ht="12.75">
      <c r="R2826"/>
    </row>
    <row r="2827" ht="12.75">
      <c r="R2827"/>
    </row>
    <row r="2828" ht="12.75">
      <c r="R2828"/>
    </row>
    <row r="2829" ht="12.75">
      <c r="R2829"/>
    </row>
    <row r="2830" ht="12.75">
      <c r="R2830"/>
    </row>
    <row r="2831" ht="12.75">
      <c r="R2831"/>
    </row>
    <row r="2832" ht="12.75">
      <c r="R2832"/>
    </row>
    <row r="2833" ht="12.75">
      <c r="R2833"/>
    </row>
    <row r="2834" ht="12.75">
      <c r="R2834"/>
    </row>
    <row r="2835" ht="12.75">
      <c r="R2835"/>
    </row>
    <row r="2836" ht="12.75">
      <c r="R2836"/>
    </row>
    <row r="2837" ht="12.75">
      <c r="R2837"/>
    </row>
    <row r="2838" ht="12.75">
      <c r="R2838"/>
    </row>
    <row r="2839" ht="12.75">
      <c r="R2839"/>
    </row>
    <row r="2840" ht="12.75">
      <c r="R2840"/>
    </row>
    <row r="2841" ht="12.75">
      <c r="R2841"/>
    </row>
    <row r="2842" ht="12.75">
      <c r="R2842"/>
    </row>
    <row r="2843" ht="12.75">
      <c r="R2843"/>
    </row>
    <row r="2844" ht="12.75">
      <c r="R2844"/>
    </row>
    <row r="2845" ht="12.75">
      <c r="R2845"/>
    </row>
    <row r="2846" ht="12.75">
      <c r="R2846"/>
    </row>
    <row r="2847" ht="12.75">
      <c r="R2847"/>
    </row>
    <row r="2848" ht="12.75">
      <c r="R2848"/>
    </row>
    <row r="2849" ht="12.75">
      <c r="R2849"/>
    </row>
    <row r="2850" ht="12.75">
      <c r="R2850"/>
    </row>
    <row r="2851" ht="12.75">
      <c r="R2851"/>
    </row>
    <row r="2852" ht="12.75">
      <c r="R2852"/>
    </row>
    <row r="2853" ht="12.75">
      <c r="R2853"/>
    </row>
    <row r="2854" ht="12.75">
      <c r="R2854"/>
    </row>
    <row r="2855" ht="12.75">
      <c r="R2855"/>
    </row>
    <row r="2856" ht="12.75">
      <c r="R2856"/>
    </row>
    <row r="2857" ht="12.75">
      <c r="R2857"/>
    </row>
    <row r="2858" ht="12.75">
      <c r="R2858"/>
    </row>
    <row r="2859" ht="12.75">
      <c r="R2859"/>
    </row>
    <row r="2860" ht="12.75">
      <c r="R2860"/>
    </row>
    <row r="2861" ht="12.75">
      <c r="R2861"/>
    </row>
    <row r="2862" ht="12.75">
      <c r="R2862"/>
    </row>
    <row r="2863" ht="12.75">
      <c r="R2863"/>
    </row>
    <row r="2864" ht="12.75">
      <c r="R2864"/>
    </row>
    <row r="2865" ht="12.75">
      <c r="R2865"/>
    </row>
    <row r="2866" ht="12.75">
      <c r="R2866"/>
    </row>
    <row r="2867" ht="12.75">
      <c r="R2867"/>
    </row>
    <row r="2868" ht="12.75">
      <c r="R2868"/>
    </row>
    <row r="2869" ht="12.75">
      <c r="R2869"/>
    </row>
    <row r="2870" ht="12.75">
      <c r="R2870"/>
    </row>
    <row r="2871" ht="12.75">
      <c r="R2871"/>
    </row>
    <row r="2872" ht="12.75">
      <c r="R2872"/>
    </row>
    <row r="2873" ht="12.75">
      <c r="R2873"/>
    </row>
    <row r="2874" ht="12.75">
      <c r="R2874"/>
    </row>
    <row r="2875" ht="12.75">
      <c r="R2875"/>
    </row>
    <row r="2876" ht="12.75">
      <c r="R2876"/>
    </row>
    <row r="2877" ht="12.75">
      <c r="R2877"/>
    </row>
    <row r="2878" ht="12.75">
      <c r="R2878"/>
    </row>
    <row r="2879" ht="12.75">
      <c r="R2879"/>
    </row>
    <row r="2880" ht="12.75">
      <c r="R2880"/>
    </row>
    <row r="2881" ht="12.75">
      <c r="R2881"/>
    </row>
    <row r="2882" ht="12.75">
      <c r="R2882"/>
    </row>
    <row r="2883" ht="12.75">
      <c r="R2883"/>
    </row>
    <row r="2884" ht="12.75">
      <c r="R2884"/>
    </row>
    <row r="2885" ht="12.75">
      <c r="R2885"/>
    </row>
    <row r="2886" ht="12.75">
      <c r="R2886"/>
    </row>
    <row r="2887" ht="12.75">
      <c r="R2887"/>
    </row>
    <row r="2888" ht="12.75">
      <c r="R2888"/>
    </row>
    <row r="2889" ht="12.75">
      <c r="R2889"/>
    </row>
    <row r="2890" ht="12.75">
      <c r="R2890"/>
    </row>
    <row r="2891" ht="12.75">
      <c r="R2891"/>
    </row>
    <row r="2892" ht="12.75">
      <c r="R2892"/>
    </row>
    <row r="2893" ht="12.75">
      <c r="R2893"/>
    </row>
    <row r="2894" ht="12.75">
      <c r="R2894"/>
    </row>
    <row r="2895" ht="12.75">
      <c r="R2895"/>
    </row>
    <row r="2896" ht="12.75">
      <c r="R2896"/>
    </row>
    <row r="2897" ht="12.75">
      <c r="R2897"/>
    </row>
    <row r="2898" ht="12.75">
      <c r="R2898"/>
    </row>
    <row r="2899" ht="12.75">
      <c r="R2899"/>
    </row>
    <row r="2900" ht="12.75">
      <c r="R2900"/>
    </row>
    <row r="2901" ht="12.75">
      <c r="R2901"/>
    </row>
    <row r="2902" ht="12.75">
      <c r="R2902"/>
    </row>
    <row r="2903" ht="12.75">
      <c r="R2903"/>
    </row>
    <row r="2904" ht="12.75">
      <c r="R2904"/>
    </row>
    <row r="2905" ht="12.75">
      <c r="R2905"/>
    </row>
    <row r="2906" ht="12.75">
      <c r="R2906"/>
    </row>
    <row r="2907" ht="12.75">
      <c r="R2907"/>
    </row>
    <row r="2908" ht="12.75">
      <c r="R2908"/>
    </row>
    <row r="2909" ht="12.75">
      <c r="R2909"/>
    </row>
    <row r="2910" ht="12.75">
      <c r="R2910"/>
    </row>
    <row r="2911" ht="12.75">
      <c r="R2911"/>
    </row>
    <row r="2912" ht="12.75">
      <c r="R2912"/>
    </row>
    <row r="2913" ht="12.75">
      <c r="R2913"/>
    </row>
    <row r="2914" ht="12.75">
      <c r="R2914"/>
    </row>
    <row r="2915" ht="12.75">
      <c r="R2915"/>
    </row>
    <row r="2916" ht="12.75">
      <c r="R2916"/>
    </row>
    <row r="2917" ht="12.75">
      <c r="R2917"/>
    </row>
    <row r="2918" ht="12.75">
      <c r="R2918"/>
    </row>
    <row r="2919" ht="12.75">
      <c r="R2919"/>
    </row>
    <row r="2920" ht="12.75">
      <c r="R2920"/>
    </row>
    <row r="2921" ht="12.75">
      <c r="R2921"/>
    </row>
    <row r="2922" ht="12.75">
      <c r="R2922"/>
    </row>
    <row r="2923" ht="12.75">
      <c r="R2923"/>
    </row>
    <row r="2924" ht="12.75">
      <c r="R2924"/>
    </row>
    <row r="2925" ht="12.75">
      <c r="R2925"/>
    </row>
    <row r="2926" ht="12.75">
      <c r="R2926"/>
    </row>
    <row r="2927" ht="12.75">
      <c r="R2927"/>
    </row>
    <row r="2928" ht="12.75">
      <c r="R2928"/>
    </row>
    <row r="2929" ht="12.75">
      <c r="R2929"/>
    </row>
    <row r="2930" ht="12.75">
      <c r="R2930"/>
    </row>
    <row r="2931" ht="12.75">
      <c r="R2931"/>
    </row>
    <row r="2932" ht="12.75">
      <c r="R2932"/>
    </row>
    <row r="2933" ht="12.75">
      <c r="R2933"/>
    </row>
    <row r="2934" ht="12.75">
      <c r="R2934"/>
    </row>
    <row r="2935" ht="12.75">
      <c r="R2935"/>
    </row>
    <row r="2936" ht="12.75">
      <c r="R2936"/>
    </row>
    <row r="2937" ht="12.75">
      <c r="R2937"/>
    </row>
    <row r="2938" ht="12.75">
      <c r="R2938"/>
    </row>
    <row r="2939" ht="12.75">
      <c r="R2939"/>
    </row>
    <row r="2940" ht="12.75">
      <c r="R2940"/>
    </row>
    <row r="2941" ht="12.75">
      <c r="R2941"/>
    </row>
    <row r="2942" ht="12.75">
      <c r="R2942"/>
    </row>
    <row r="2943" ht="12.75">
      <c r="R2943"/>
    </row>
    <row r="2944" ht="12.75">
      <c r="R2944"/>
    </row>
    <row r="2945" ht="12.75">
      <c r="R2945"/>
    </row>
    <row r="2946" ht="12.75">
      <c r="R2946"/>
    </row>
    <row r="2947" ht="12.75">
      <c r="R2947"/>
    </row>
    <row r="2948" ht="12.75">
      <c r="R2948"/>
    </row>
    <row r="2949" ht="12.75">
      <c r="R2949"/>
    </row>
    <row r="2950" ht="12.75">
      <c r="R2950"/>
    </row>
    <row r="2951" ht="12.75">
      <c r="R2951"/>
    </row>
    <row r="2952" ht="12.75">
      <c r="R2952"/>
    </row>
    <row r="2953" ht="12.75">
      <c r="R2953"/>
    </row>
    <row r="2954" ht="12.75">
      <c r="R2954"/>
    </row>
    <row r="2955" ht="12.75">
      <c r="R2955"/>
    </row>
    <row r="2956" ht="12.75">
      <c r="R2956"/>
    </row>
    <row r="2957" ht="12.75">
      <c r="R2957"/>
    </row>
    <row r="2958" ht="12.75">
      <c r="R2958"/>
    </row>
    <row r="2959" ht="12.75">
      <c r="R2959"/>
    </row>
    <row r="2960" ht="12.75">
      <c r="R2960"/>
    </row>
    <row r="2961" ht="12.75">
      <c r="R2961"/>
    </row>
    <row r="2962" ht="12.75">
      <c r="R2962"/>
    </row>
    <row r="2963" ht="12.75">
      <c r="R2963"/>
    </row>
    <row r="2964" ht="12.75">
      <c r="R2964"/>
    </row>
    <row r="2965" ht="12.75">
      <c r="R2965"/>
    </row>
    <row r="2966" ht="12.75">
      <c r="R2966"/>
    </row>
    <row r="2967" ht="12.75">
      <c r="R2967"/>
    </row>
    <row r="2968" ht="12.75">
      <c r="R2968"/>
    </row>
    <row r="2969" ht="12.75">
      <c r="R2969"/>
    </row>
    <row r="2970" ht="12.75">
      <c r="R2970"/>
    </row>
    <row r="2971" ht="12.75">
      <c r="R2971"/>
    </row>
    <row r="2972" ht="12.75">
      <c r="R2972"/>
    </row>
    <row r="2973" ht="12.75">
      <c r="R2973"/>
    </row>
    <row r="2974" ht="12.75">
      <c r="R2974"/>
    </row>
    <row r="2975" ht="12.75">
      <c r="R2975"/>
    </row>
    <row r="2976" ht="12.75">
      <c r="R2976"/>
    </row>
    <row r="2977" ht="12.75">
      <c r="R2977"/>
    </row>
    <row r="2978" ht="12.75">
      <c r="R2978"/>
    </row>
    <row r="2979" ht="12.75">
      <c r="R2979"/>
    </row>
    <row r="2980" ht="12.75">
      <c r="R2980"/>
    </row>
    <row r="2981" ht="12.75">
      <c r="R2981"/>
    </row>
    <row r="2982" ht="12.75">
      <c r="R2982"/>
    </row>
    <row r="2983" ht="12.75">
      <c r="R2983"/>
    </row>
    <row r="2984" ht="12.75">
      <c r="R2984"/>
    </row>
    <row r="2985" ht="12.75">
      <c r="R2985"/>
    </row>
    <row r="2986" ht="12.75">
      <c r="R2986"/>
    </row>
    <row r="2987" ht="12.75">
      <c r="R2987"/>
    </row>
    <row r="2988" ht="12.75">
      <c r="R2988"/>
    </row>
    <row r="2989" ht="12.75">
      <c r="R2989"/>
    </row>
    <row r="2990" ht="12.75">
      <c r="R2990"/>
    </row>
    <row r="2991" ht="12.75">
      <c r="R2991"/>
    </row>
    <row r="2992" ht="12.75">
      <c r="R2992"/>
    </row>
    <row r="2993" ht="12.75">
      <c r="R2993"/>
    </row>
    <row r="2994" ht="12.75">
      <c r="R2994"/>
    </row>
    <row r="2995" ht="12.75">
      <c r="R2995"/>
    </row>
    <row r="2996" ht="12.75">
      <c r="R2996"/>
    </row>
    <row r="2997" ht="12.75">
      <c r="R2997"/>
    </row>
    <row r="2998" ht="12.75">
      <c r="R2998"/>
    </row>
    <row r="2999" ht="12.75">
      <c r="R2999"/>
    </row>
    <row r="3000" ht="12.75">
      <c r="R3000"/>
    </row>
    <row r="3001" ht="12.75">
      <c r="R3001"/>
    </row>
    <row r="3002" ht="12.75">
      <c r="R3002"/>
    </row>
    <row r="3003" ht="12.75">
      <c r="R3003"/>
    </row>
    <row r="3004" ht="12.75">
      <c r="R3004"/>
    </row>
    <row r="3005" ht="12.75">
      <c r="R3005"/>
    </row>
    <row r="3006" ht="12.75">
      <c r="R3006"/>
    </row>
    <row r="3007" ht="12.75">
      <c r="R3007"/>
    </row>
    <row r="3008" ht="12.75">
      <c r="R3008"/>
    </row>
    <row r="3009" ht="12.75">
      <c r="R3009"/>
    </row>
    <row r="3010" ht="12.75">
      <c r="R3010"/>
    </row>
    <row r="3011" ht="12.75">
      <c r="R3011"/>
    </row>
    <row r="3012" ht="12.75">
      <c r="R3012"/>
    </row>
    <row r="3013" ht="12.75">
      <c r="R3013"/>
    </row>
    <row r="3014" ht="12.75">
      <c r="R3014"/>
    </row>
    <row r="3015" ht="12.75">
      <c r="R3015"/>
    </row>
    <row r="3016" ht="12.75">
      <c r="R3016"/>
    </row>
    <row r="3017" ht="12.75">
      <c r="R3017"/>
    </row>
    <row r="3018" ht="12.75">
      <c r="R3018"/>
    </row>
    <row r="3019" ht="12.75">
      <c r="R3019"/>
    </row>
    <row r="3020" ht="12.75">
      <c r="R3020"/>
    </row>
    <row r="3021" ht="12.75">
      <c r="R3021"/>
    </row>
    <row r="3022" ht="12.75">
      <c r="R3022"/>
    </row>
    <row r="3023" ht="12.75">
      <c r="R3023"/>
    </row>
    <row r="3024" ht="12.75">
      <c r="R3024"/>
    </row>
    <row r="3025" ht="12.75">
      <c r="R3025"/>
    </row>
    <row r="3026" ht="12.75">
      <c r="R3026"/>
    </row>
    <row r="3027" ht="12.75">
      <c r="R3027"/>
    </row>
    <row r="3028" ht="12.75">
      <c r="R3028"/>
    </row>
    <row r="3029" ht="12.75">
      <c r="R3029"/>
    </row>
    <row r="3030" ht="12.75">
      <c r="R3030"/>
    </row>
    <row r="3031" ht="12.75">
      <c r="R3031"/>
    </row>
    <row r="3032" ht="12.75">
      <c r="R3032"/>
    </row>
    <row r="3033" ht="12.75">
      <c r="R3033"/>
    </row>
    <row r="3034" ht="12.75">
      <c r="R3034"/>
    </row>
    <row r="3035" ht="12.75">
      <c r="R3035"/>
    </row>
    <row r="3036" ht="12.75">
      <c r="R3036"/>
    </row>
    <row r="3037" ht="12.75">
      <c r="R3037"/>
    </row>
    <row r="3038" ht="12.75">
      <c r="R3038"/>
    </row>
    <row r="3039" ht="12.75">
      <c r="R3039"/>
    </row>
    <row r="3040" ht="12.75">
      <c r="R3040"/>
    </row>
    <row r="3041" ht="12.75">
      <c r="R3041"/>
    </row>
    <row r="3042" ht="12.75">
      <c r="R3042"/>
    </row>
    <row r="3043" ht="12.75">
      <c r="R3043"/>
    </row>
    <row r="3044" ht="12.75">
      <c r="R3044"/>
    </row>
    <row r="3045" ht="12.75">
      <c r="R3045"/>
    </row>
    <row r="3046" ht="12.75">
      <c r="R3046"/>
    </row>
    <row r="3047" ht="12.75">
      <c r="R3047"/>
    </row>
    <row r="3048" ht="12.75">
      <c r="R3048"/>
    </row>
    <row r="3049" ht="12.75">
      <c r="R3049"/>
    </row>
    <row r="3050" ht="12.75">
      <c r="R3050"/>
    </row>
    <row r="3051" ht="12.75">
      <c r="R3051"/>
    </row>
    <row r="3052" ht="12.75">
      <c r="R3052"/>
    </row>
    <row r="3053" ht="12.75">
      <c r="R3053"/>
    </row>
    <row r="3054" ht="12.75">
      <c r="R3054"/>
    </row>
    <row r="3055" ht="12.75">
      <c r="R3055"/>
    </row>
    <row r="3056" ht="12.75">
      <c r="R3056"/>
    </row>
    <row r="3057" ht="12.75">
      <c r="R3057"/>
    </row>
    <row r="3058" ht="12.75">
      <c r="R3058"/>
    </row>
    <row r="3059" ht="12.75">
      <c r="R3059"/>
    </row>
    <row r="3060" ht="12.75">
      <c r="R3060"/>
    </row>
    <row r="3061" ht="12.75">
      <c r="R3061"/>
    </row>
    <row r="3062" ht="12.75">
      <c r="R3062"/>
    </row>
    <row r="3063" ht="12.75">
      <c r="R3063"/>
    </row>
    <row r="3064" ht="12.75">
      <c r="R3064"/>
    </row>
    <row r="3065" ht="12.75">
      <c r="R3065"/>
    </row>
    <row r="3066" ht="12.75">
      <c r="R3066"/>
    </row>
    <row r="3067" ht="12.75">
      <c r="R3067"/>
    </row>
    <row r="3068" ht="12.75">
      <c r="R3068"/>
    </row>
    <row r="3069" ht="12.75">
      <c r="R3069"/>
    </row>
    <row r="3070" ht="12.75">
      <c r="R3070"/>
    </row>
    <row r="3071" ht="12.75">
      <c r="R3071"/>
    </row>
    <row r="3072" ht="12.75">
      <c r="R3072"/>
    </row>
    <row r="3073" ht="12.75">
      <c r="R3073"/>
    </row>
    <row r="3074" ht="12.75">
      <c r="R3074"/>
    </row>
    <row r="3075" ht="12.75">
      <c r="R3075"/>
    </row>
    <row r="3076" ht="12.75">
      <c r="R3076"/>
    </row>
    <row r="3077" ht="12.75">
      <c r="R3077"/>
    </row>
    <row r="3078" ht="12.75">
      <c r="R3078"/>
    </row>
    <row r="3079" ht="12.75">
      <c r="R3079"/>
    </row>
    <row r="3080" ht="12.75">
      <c r="R3080"/>
    </row>
    <row r="3081" ht="12.75">
      <c r="R3081"/>
    </row>
    <row r="3082" ht="12.75">
      <c r="R3082"/>
    </row>
    <row r="3083" ht="12.75">
      <c r="R3083"/>
    </row>
    <row r="3084" ht="12.75">
      <c r="R3084"/>
    </row>
    <row r="3085" ht="12.75">
      <c r="R3085"/>
    </row>
    <row r="3086" ht="12.75">
      <c r="R3086"/>
    </row>
    <row r="3087" ht="12.75">
      <c r="R3087"/>
    </row>
    <row r="3088" ht="12.75">
      <c r="R3088"/>
    </row>
    <row r="3089" ht="12.75">
      <c r="R3089"/>
    </row>
    <row r="3090" ht="12.75">
      <c r="R3090"/>
    </row>
    <row r="3091" ht="12.75">
      <c r="R3091"/>
    </row>
    <row r="3092" ht="12.75">
      <c r="R3092"/>
    </row>
    <row r="3093" ht="12.75">
      <c r="R3093"/>
    </row>
    <row r="3094" ht="12.75">
      <c r="R3094"/>
    </row>
    <row r="3095" ht="12.75">
      <c r="R3095"/>
    </row>
    <row r="3096" ht="12.75">
      <c r="R3096"/>
    </row>
    <row r="3097" ht="12.75">
      <c r="R3097"/>
    </row>
    <row r="3098" ht="12.75">
      <c r="R3098"/>
    </row>
    <row r="3099" ht="12.75">
      <c r="R3099"/>
    </row>
    <row r="3100" ht="12.75">
      <c r="R3100"/>
    </row>
    <row r="3101" ht="12.75">
      <c r="R3101"/>
    </row>
    <row r="3102" ht="12.75">
      <c r="R3102"/>
    </row>
    <row r="3103" ht="12.75">
      <c r="R3103"/>
    </row>
    <row r="3104" ht="12.75">
      <c r="R3104"/>
    </row>
    <row r="3105" ht="12.75">
      <c r="R3105"/>
    </row>
    <row r="3106" ht="12.75">
      <c r="R3106"/>
    </row>
    <row r="3107" ht="12.75">
      <c r="R3107"/>
    </row>
    <row r="3108" ht="12.75">
      <c r="R3108"/>
    </row>
    <row r="3109" ht="12.75">
      <c r="R3109"/>
    </row>
    <row r="3110" ht="12.75">
      <c r="R3110"/>
    </row>
    <row r="3111" ht="12.75">
      <c r="R3111"/>
    </row>
    <row r="3112" ht="12.75">
      <c r="R3112"/>
    </row>
    <row r="3113" ht="12.75">
      <c r="R3113"/>
    </row>
    <row r="3114" ht="12.75">
      <c r="R3114"/>
    </row>
    <row r="3115" ht="12.75">
      <c r="R3115"/>
    </row>
    <row r="3116" ht="12.75">
      <c r="R3116"/>
    </row>
    <row r="3117" ht="12.75">
      <c r="R3117"/>
    </row>
    <row r="3118" ht="12.75">
      <c r="R3118"/>
    </row>
    <row r="3119" ht="12.75">
      <c r="R3119"/>
    </row>
    <row r="3120" ht="12.75">
      <c r="R3120"/>
    </row>
    <row r="3121" ht="12.75">
      <c r="R3121"/>
    </row>
    <row r="3122" ht="12.75">
      <c r="R3122"/>
    </row>
    <row r="3123" ht="12.75">
      <c r="R3123"/>
    </row>
    <row r="3124" ht="12.75">
      <c r="R3124"/>
    </row>
    <row r="3125" ht="12.75">
      <c r="R3125"/>
    </row>
    <row r="3126" ht="12.75">
      <c r="R3126"/>
    </row>
    <row r="3127" ht="12.75">
      <c r="R3127"/>
    </row>
    <row r="3128" ht="12.75">
      <c r="R3128"/>
    </row>
    <row r="3129" ht="12.75">
      <c r="R3129"/>
    </row>
    <row r="3130" ht="12.75">
      <c r="R3130"/>
    </row>
    <row r="3131" ht="12.75">
      <c r="R3131"/>
    </row>
    <row r="3132" ht="12.75">
      <c r="R3132"/>
    </row>
    <row r="3133" ht="12.75">
      <c r="R3133"/>
    </row>
    <row r="3134" ht="12.75">
      <c r="R3134"/>
    </row>
    <row r="3135" ht="12.75">
      <c r="R3135"/>
    </row>
    <row r="3136" ht="12.75">
      <c r="R3136"/>
    </row>
    <row r="3137" ht="12.75">
      <c r="R3137"/>
    </row>
    <row r="3138" ht="12.75">
      <c r="R3138"/>
    </row>
    <row r="3139" ht="12.75">
      <c r="R3139"/>
    </row>
    <row r="3140" ht="12.75">
      <c r="R3140"/>
    </row>
    <row r="3141" ht="12.75">
      <c r="R3141"/>
    </row>
    <row r="3142" ht="12.75">
      <c r="R3142"/>
    </row>
    <row r="3143" ht="12.75">
      <c r="R3143"/>
    </row>
    <row r="3144" ht="12.75">
      <c r="R3144"/>
    </row>
    <row r="3145" ht="12.75">
      <c r="R3145"/>
    </row>
    <row r="3146" ht="12.75">
      <c r="R3146"/>
    </row>
    <row r="3147" ht="12.75">
      <c r="R3147"/>
    </row>
    <row r="3148" ht="12.75">
      <c r="R3148"/>
    </row>
    <row r="3149" ht="12.75">
      <c r="R3149"/>
    </row>
    <row r="3150" ht="12.75">
      <c r="R3150"/>
    </row>
    <row r="3151" ht="12.75">
      <c r="R3151"/>
    </row>
    <row r="3152" ht="12.75">
      <c r="R3152"/>
    </row>
    <row r="3153" ht="12.75">
      <c r="R3153"/>
    </row>
    <row r="3154" ht="12.75">
      <c r="R3154"/>
    </row>
    <row r="3155" ht="12.75">
      <c r="R3155"/>
    </row>
    <row r="3156" ht="12.75">
      <c r="R3156"/>
    </row>
    <row r="3157" ht="12.75">
      <c r="R3157"/>
    </row>
    <row r="3158" ht="12.75">
      <c r="R3158"/>
    </row>
    <row r="3159" ht="12.75">
      <c r="R3159"/>
    </row>
    <row r="3160" ht="12.75">
      <c r="R3160"/>
    </row>
    <row r="3161" ht="12.75">
      <c r="R3161"/>
    </row>
    <row r="3162" ht="12.75">
      <c r="R3162"/>
    </row>
    <row r="3163" ht="12.75">
      <c r="R3163"/>
    </row>
    <row r="3164" ht="12.75">
      <c r="R3164"/>
    </row>
    <row r="3165" ht="12.75">
      <c r="R3165"/>
    </row>
    <row r="3166" ht="12.75">
      <c r="R3166"/>
    </row>
    <row r="3167" ht="12.75">
      <c r="R3167"/>
    </row>
    <row r="3168" ht="12.75">
      <c r="R3168"/>
    </row>
    <row r="3169" ht="12.75">
      <c r="R3169"/>
    </row>
    <row r="3170" ht="12.75">
      <c r="R3170"/>
    </row>
    <row r="3171" ht="12.75">
      <c r="R3171"/>
    </row>
    <row r="3172" ht="12.75">
      <c r="R3172"/>
    </row>
    <row r="3173" ht="12.75">
      <c r="R3173"/>
    </row>
    <row r="3174" ht="12.75">
      <c r="R3174"/>
    </row>
    <row r="3175" ht="12.75">
      <c r="R3175"/>
    </row>
    <row r="3176" ht="12.75">
      <c r="R3176"/>
    </row>
    <row r="3177" ht="12.75">
      <c r="R3177"/>
    </row>
    <row r="3178" ht="12.75">
      <c r="R3178"/>
    </row>
    <row r="3179" ht="12.75">
      <c r="R3179"/>
    </row>
    <row r="3180" ht="12.75">
      <c r="R3180"/>
    </row>
    <row r="3181" ht="12.75">
      <c r="R3181"/>
    </row>
    <row r="3182" ht="12.75">
      <c r="R3182"/>
    </row>
    <row r="3183" ht="12.75">
      <c r="R3183"/>
    </row>
    <row r="3184" ht="12.75">
      <c r="R3184"/>
    </row>
    <row r="3185" ht="12.75">
      <c r="R3185"/>
    </row>
    <row r="3186" ht="12.75">
      <c r="R3186"/>
    </row>
    <row r="3187" ht="12.75">
      <c r="R3187"/>
    </row>
    <row r="3188" ht="12.75">
      <c r="R3188"/>
    </row>
    <row r="3189" ht="12.75">
      <c r="R3189"/>
    </row>
    <row r="3190" ht="12.75">
      <c r="R3190"/>
    </row>
    <row r="3191" ht="12.75">
      <c r="R3191"/>
    </row>
    <row r="3192" ht="12.75">
      <c r="R3192"/>
    </row>
    <row r="3193" ht="12.75">
      <c r="R3193"/>
    </row>
    <row r="3194" ht="12.75">
      <c r="R3194"/>
    </row>
    <row r="3195" ht="12.75">
      <c r="R3195"/>
    </row>
    <row r="3196" ht="12.75">
      <c r="R3196"/>
    </row>
    <row r="3197" ht="12.75">
      <c r="R3197"/>
    </row>
    <row r="3198" ht="12.75">
      <c r="R3198"/>
    </row>
    <row r="3199" ht="12.75">
      <c r="R3199"/>
    </row>
    <row r="3200" ht="12.75">
      <c r="R3200"/>
    </row>
    <row r="3201" ht="12.75">
      <c r="R3201"/>
    </row>
    <row r="3202" ht="12.75">
      <c r="R3202"/>
    </row>
    <row r="3203" ht="12.75">
      <c r="R3203"/>
    </row>
    <row r="3204" ht="12.75">
      <c r="R3204"/>
    </row>
    <row r="3205" ht="12.75">
      <c r="R3205"/>
    </row>
    <row r="3206" ht="12.75">
      <c r="R3206"/>
    </row>
    <row r="3207" ht="12.75">
      <c r="R3207"/>
    </row>
    <row r="3208" ht="12.75">
      <c r="R3208"/>
    </row>
    <row r="3209" ht="12.75">
      <c r="R3209"/>
    </row>
    <row r="3210" ht="12.75">
      <c r="R3210"/>
    </row>
    <row r="3211" ht="12.75">
      <c r="R3211"/>
    </row>
    <row r="3212" ht="12.75">
      <c r="R3212"/>
    </row>
    <row r="3213" ht="12.75">
      <c r="R3213"/>
    </row>
    <row r="3214" ht="12.75">
      <c r="R3214"/>
    </row>
    <row r="3215" ht="12.75">
      <c r="R3215"/>
    </row>
    <row r="3216" ht="12.75">
      <c r="R3216"/>
    </row>
    <row r="3217" ht="12.75">
      <c r="R3217"/>
    </row>
    <row r="3218" ht="12.75">
      <c r="R3218"/>
    </row>
    <row r="3219" ht="12.75">
      <c r="R3219"/>
    </row>
    <row r="3220" ht="12.75">
      <c r="R3220"/>
    </row>
    <row r="3221" ht="12.75">
      <c r="R3221"/>
    </row>
    <row r="3222" ht="12.75">
      <c r="R3222"/>
    </row>
    <row r="3223" ht="12.75">
      <c r="R3223"/>
    </row>
    <row r="3224" ht="12.75">
      <c r="R3224"/>
    </row>
    <row r="3225" ht="12.75">
      <c r="R3225"/>
    </row>
    <row r="3226" ht="12.75">
      <c r="R3226"/>
    </row>
    <row r="3227" ht="12.75">
      <c r="R3227"/>
    </row>
    <row r="3228" ht="12.75">
      <c r="R3228"/>
    </row>
    <row r="3229" ht="12.75">
      <c r="R3229"/>
    </row>
    <row r="3230" ht="12.75">
      <c r="R3230"/>
    </row>
    <row r="3231" ht="12.75">
      <c r="R3231"/>
    </row>
    <row r="3232" ht="12.75">
      <c r="R3232"/>
    </row>
    <row r="3233" ht="12.75">
      <c r="R3233"/>
    </row>
    <row r="3234" ht="12.75">
      <c r="R3234"/>
    </row>
    <row r="3235" ht="12.75">
      <c r="R3235"/>
    </row>
    <row r="3236" ht="12.75">
      <c r="R3236"/>
    </row>
    <row r="3237" ht="12.75">
      <c r="R3237"/>
    </row>
    <row r="3238" ht="12.75">
      <c r="R3238"/>
    </row>
    <row r="3239" ht="12.75">
      <c r="R3239"/>
    </row>
    <row r="3240" ht="12.75">
      <c r="R3240"/>
    </row>
    <row r="3241" ht="12.75">
      <c r="R3241"/>
    </row>
    <row r="3242" ht="12.75">
      <c r="R3242"/>
    </row>
    <row r="3243" ht="12.75">
      <c r="R3243"/>
    </row>
    <row r="3244" ht="12.75">
      <c r="R3244"/>
    </row>
    <row r="3245" ht="12.75">
      <c r="R3245"/>
    </row>
    <row r="3246" ht="12.75">
      <c r="R3246"/>
    </row>
    <row r="3247" ht="12.75">
      <c r="R3247"/>
    </row>
    <row r="3248" ht="12.75">
      <c r="R3248"/>
    </row>
    <row r="3249" ht="12.75">
      <c r="R3249"/>
    </row>
    <row r="3250" ht="12.75">
      <c r="R3250"/>
    </row>
    <row r="3251" ht="12.75">
      <c r="R3251"/>
    </row>
    <row r="3252" ht="12.75">
      <c r="R3252"/>
    </row>
    <row r="3253" ht="12.75">
      <c r="R3253"/>
    </row>
    <row r="3254" ht="12.75">
      <c r="R3254"/>
    </row>
    <row r="3255" ht="12.75">
      <c r="R3255"/>
    </row>
    <row r="3256" ht="12.75">
      <c r="R3256"/>
    </row>
    <row r="3257" ht="12.75">
      <c r="R3257"/>
    </row>
    <row r="3258" ht="12.75">
      <c r="R3258"/>
    </row>
    <row r="3259" ht="12.75">
      <c r="R3259"/>
    </row>
    <row r="3260" ht="12.75">
      <c r="R3260"/>
    </row>
    <row r="3261" ht="12.75">
      <c r="R3261"/>
    </row>
    <row r="3262" ht="12.75">
      <c r="R3262"/>
    </row>
    <row r="3263" ht="12.75">
      <c r="R3263"/>
    </row>
    <row r="3264" ht="12.75">
      <c r="R3264"/>
    </row>
    <row r="3265" ht="12.75">
      <c r="R3265"/>
    </row>
    <row r="3266" ht="12.75">
      <c r="R3266"/>
    </row>
    <row r="3267" ht="12.75">
      <c r="R3267"/>
    </row>
    <row r="3268" ht="12.75">
      <c r="R3268"/>
    </row>
    <row r="3269" ht="12.75">
      <c r="R3269"/>
    </row>
    <row r="3270" ht="12.75">
      <c r="R3270"/>
    </row>
    <row r="3271" ht="12.75">
      <c r="R3271"/>
    </row>
    <row r="3272" ht="12.75">
      <c r="R3272"/>
    </row>
    <row r="3273" ht="12.75">
      <c r="R3273"/>
    </row>
    <row r="3274" ht="12.75">
      <c r="R3274"/>
    </row>
    <row r="3275" ht="12.75">
      <c r="R3275"/>
    </row>
    <row r="3276" ht="12.75">
      <c r="R3276"/>
    </row>
    <row r="3277" ht="12.75">
      <c r="R3277"/>
    </row>
    <row r="3278" ht="12.75">
      <c r="R3278"/>
    </row>
    <row r="3279" ht="12.75">
      <c r="R3279"/>
    </row>
    <row r="3280" ht="12.75">
      <c r="R3280"/>
    </row>
    <row r="3281" ht="12.75">
      <c r="R3281"/>
    </row>
    <row r="3282" ht="12.75">
      <c r="R3282"/>
    </row>
    <row r="3283" ht="12.75">
      <c r="R3283"/>
    </row>
    <row r="3284" ht="12.75">
      <c r="R3284"/>
    </row>
    <row r="3285" ht="12.75">
      <c r="R3285"/>
    </row>
    <row r="3286" ht="12.75">
      <c r="R3286"/>
    </row>
    <row r="3287" ht="12.75">
      <c r="R3287"/>
    </row>
    <row r="3288" ht="12.75">
      <c r="R3288"/>
    </row>
    <row r="3289" ht="12.75">
      <c r="R3289"/>
    </row>
    <row r="3290" ht="12.75">
      <c r="R3290"/>
    </row>
    <row r="3291" ht="12.75">
      <c r="R3291"/>
    </row>
    <row r="3292" ht="12.75">
      <c r="R3292"/>
    </row>
    <row r="3293" ht="12.75">
      <c r="R3293"/>
    </row>
    <row r="3294" ht="12.75">
      <c r="R3294"/>
    </row>
    <row r="3295" ht="12.75">
      <c r="R3295"/>
    </row>
    <row r="3296" ht="12.75">
      <c r="R3296"/>
    </row>
    <row r="3297" ht="12.75">
      <c r="R3297"/>
    </row>
    <row r="3298" ht="12.75">
      <c r="R3298"/>
    </row>
    <row r="3299" ht="12.75">
      <c r="R3299"/>
    </row>
    <row r="3300" ht="12.75">
      <c r="R3300"/>
    </row>
    <row r="3301" ht="12.75">
      <c r="R3301"/>
    </row>
    <row r="3302" ht="12.75">
      <c r="R3302"/>
    </row>
    <row r="3303" ht="12.75">
      <c r="R3303"/>
    </row>
    <row r="3304" ht="12.75">
      <c r="R3304"/>
    </row>
    <row r="3305" ht="12.75">
      <c r="R3305"/>
    </row>
    <row r="3306" ht="12.75">
      <c r="R3306"/>
    </row>
    <row r="3307" ht="12.75">
      <c r="R3307"/>
    </row>
    <row r="3308" ht="12.75">
      <c r="R3308"/>
    </row>
    <row r="3309" ht="12.75">
      <c r="R3309"/>
    </row>
    <row r="3310" ht="12.75">
      <c r="R3310"/>
    </row>
    <row r="3311" ht="12.75">
      <c r="R3311"/>
    </row>
    <row r="3312" ht="12.75">
      <c r="R3312"/>
    </row>
    <row r="3313" ht="12.75">
      <c r="R3313"/>
    </row>
    <row r="3314" ht="12.75">
      <c r="R3314"/>
    </row>
    <row r="3315" ht="12.75">
      <c r="R3315"/>
    </row>
    <row r="3316" ht="12.75">
      <c r="R3316"/>
    </row>
    <row r="3317" ht="12.75">
      <c r="R3317"/>
    </row>
    <row r="3318" ht="12.75">
      <c r="R3318"/>
    </row>
    <row r="3319" ht="12.75">
      <c r="R3319"/>
    </row>
    <row r="3320" ht="12.75">
      <c r="R3320"/>
    </row>
    <row r="3321" ht="12.75">
      <c r="R3321"/>
    </row>
    <row r="3322" ht="12.75">
      <c r="R3322"/>
    </row>
    <row r="3323" ht="12.75">
      <c r="R3323"/>
    </row>
    <row r="3324" ht="12.75">
      <c r="R3324"/>
    </row>
    <row r="3325" ht="12.75">
      <c r="R3325"/>
    </row>
    <row r="3326" ht="12.75">
      <c r="R3326"/>
    </row>
    <row r="3327" ht="12.75">
      <c r="R3327"/>
    </row>
    <row r="3328" ht="12.75">
      <c r="R3328"/>
    </row>
    <row r="3329" ht="12.75">
      <c r="R3329"/>
    </row>
    <row r="3330" ht="12.75">
      <c r="R3330"/>
    </row>
    <row r="3331" ht="12.75">
      <c r="R3331"/>
    </row>
    <row r="3332" ht="12.75">
      <c r="R3332"/>
    </row>
    <row r="3333" ht="12.75">
      <c r="R3333"/>
    </row>
    <row r="3334" ht="12.75">
      <c r="R3334"/>
    </row>
    <row r="3335" ht="12.75">
      <c r="R3335"/>
    </row>
    <row r="3336" ht="12.75">
      <c r="R3336"/>
    </row>
    <row r="3337" ht="12.75">
      <c r="R3337"/>
    </row>
    <row r="3338" ht="12.75">
      <c r="R3338"/>
    </row>
    <row r="3339" ht="12.75">
      <c r="R3339"/>
    </row>
    <row r="3340" ht="12.75">
      <c r="R3340"/>
    </row>
    <row r="3341" ht="12.75">
      <c r="R3341"/>
    </row>
    <row r="3342" ht="12.75">
      <c r="R3342"/>
    </row>
    <row r="3343" ht="12.75">
      <c r="R3343"/>
    </row>
    <row r="3344" ht="12.75">
      <c r="R3344"/>
    </row>
    <row r="3345" ht="12.75">
      <c r="R3345"/>
    </row>
    <row r="3346" ht="12.75">
      <c r="R3346"/>
    </row>
    <row r="3347" ht="12.75">
      <c r="R3347"/>
    </row>
    <row r="3348" ht="12.75">
      <c r="R3348"/>
    </row>
    <row r="3349" ht="12.75">
      <c r="R3349"/>
    </row>
    <row r="3350" ht="12.75">
      <c r="R3350"/>
    </row>
    <row r="3351" ht="12.75">
      <c r="R3351"/>
    </row>
    <row r="3352" ht="12.75">
      <c r="R3352"/>
    </row>
    <row r="3353" ht="12.75">
      <c r="R3353"/>
    </row>
    <row r="3354" ht="12.75">
      <c r="R3354"/>
    </row>
    <row r="3355" ht="12.75">
      <c r="R3355"/>
    </row>
    <row r="3356" ht="12.75">
      <c r="R3356"/>
    </row>
    <row r="3357" ht="12.75">
      <c r="R3357"/>
    </row>
    <row r="3358" ht="12.75">
      <c r="R3358"/>
    </row>
    <row r="3359" ht="12.75">
      <c r="R3359"/>
    </row>
    <row r="3360" ht="12.75">
      <c r="R3360"/>
    </row>
    <row r="3361" ht="12.75">
      <c r="R3361"/>
    </row>
    <row r="3362" ht="12.75">
      <c r="R3362"/>
    </row>
    <row r="3363" ht="12.75">
      <c r="R3363"/>
    </row>
    <row r="3364" ht="12.75">
      <c r="R3364"/>
    </row>
    <row r="3365" ht="12.75">
      <c r="R3365"/>
    </row>
    <row r="3366" ht="12.75">
      <c r="R3366"/>
    </row>
    <row r="3367" ht="12.75">
      <c r="R3367"/>
    </row>
    <row r="3368" ht="12.75">
      <c r="R3368"/>
    </row>
    <row r="3369" ht="12.75">
      <c r="R3369"/>
    </row>
    <row r="3370" ht="12.75">
      <c r="R3370"/>
    </row>
    <row r="3371" ht="12.75">
      <c r="R3371"/>
    </row>
    <row r="3372" ht="12.75">
      <c r="R3372"/>
    </row>
    <row r="3373" ht="12.75">
      <c r="R3373"/>
    </row>
    <row r="3374" ht="12.75">
      <c r="R3374"/>
    </row>
    <row r="3375" ht="12.75">
      <c r="R3375"/>
    </row>
    <row r="3376" ht="12.75">
      <c r="R3376"/>
    </row>
    <row r="3377" ht="12.75">
      <c r="R3377"/>
    </row>
    <row r="3378" ht="12.75">
      <c r="R3378"/>
    </row>
    <row r="3379" ht="12.75">
      <c r="R3379"/>
    </row>
    <row r="3380" ht="12.75">
      <c r="R3380"/>
    </row>
    <row r="3381" ht="12.75">
      <c r="R3381"/>
    </row>
    <row r="3382" ht="12.75">
      <c r="R3382"/>
    </row>
    <row r="3383" ht="12.75">
      <c r="R3383"/>
    </row>
    <row r="3384" ht="12.75">
      <c r="R3384"/>
    </row>
    <row r="3385" ht="12.75">
      <c r="R3385"/>
    </row>
    <row r="3386" ht="12.75">
      <c r="R3386"/>
    </row>
    <row r="3387" ht="12.75">
      <c r="R3387"/>
    </row>
    <row r="3388" ht="12.75">
      <c r="R3388"/>
    </row>
    <row r="3389" ht="12.75">
      <c r="R3389"/>
    </row>
    <row r="3390" ht="12.75">
      <c r="R3390"/>
    </row>
    <row r="3391" ht="12.75">
      <c r="R3391"/>
    </row>
    <row r="3392" ht="12.75">
      <c r="R3392"/>
    </row>
    <row r="3393" ht="12.75">
      <c r="R3393"/>
    </row>
    <row r="3394" ht="12.75">
      <c r="R3394"/>
    </row>
    <row r="3395" ht="12.75">
      <c r="R3395"/>
    </row>
    <row r="3396" ht="12.75">
      <c r="R3396"/>
    </row>
    <row r="3397" ht="12.75">
      <c r="R3397"/>
    </row>
    <row r="3398" ht="12.75">
      <c r="R3398"/>
    </row>
    <row r="3399" ht="12.75">
      <c r="R3399"/>
    </row>
    <row r="3400" ht="12.75">
      <c r="R3400"/>
    </row>
    <row r="3401" ht="12.75">
      <c r="R3401"/>
    </row>
    <row r="3402" ht="12.75">
      <c r="R3402"/>
    </row>
    <row r="3403" ht="12.75">
      <c r="R3403"/>
    </row>
    <row r="3404" ht="12.75">
      <c r="R3404"/>
    </row>
    <row r="3405" ht="12.75">
      <c r="R3405"/>
    </row>
    <row r="3406" ht="12.75">
      <c r="R3406"/>
    </row>
    <row r="3407" ht="12.75">
      <c r="R3407"/>
    </row>
    <row r="3408" ht="12.75">
      <c r="R3408"/>
    </row>
    <row r="3409" ht="12.75">
      <c r="R3409"/>
    </row>
    <row r="3410" ht="12.75">
      <c r="R3410"/>
    </row>
    <row r="3411" ht="12.75">
      <c r="R3411"/>
    </row>
    <row r="3412" ht="12.75">
      <c r="R3412"/>
    </row>
    <row r="3413" ht="12.75">
      <c r="R3413"/>
    </row>
    <row r="3414" ht="12.75">
      <c r="R3414"/>
    </row>
    <row r="3415" ht="12.75">
      <c r="R3415"/>
    </row>
    <row r="3416" ht="12.75">
      <c r="R3416"/>
    </row>
    <row r="3417" ht="12.75">
      <c r="R3417"/>
    </row>
    <row r="3418" ht="12.75">
      <c r="R3418"/>
    </row>
    <row r="3419" ht="12.75">
      <c r="R3419"/>
    </row>
    <row r="3420" ht="12.75">
      <c r="R3420"/>
    </row>
    <row r="3421" ht="12.75">
      <c r="R3421"/>
    </row>
    <row r="3422" ht="12.75">
      <c r="R3422"/>
    </row>
    <row r="3423" ht="12.75">
      <c r="R3423"/>
    </row>
    <row r="3424" ht="12.75">
      <c r="R3424"/>
    </row>
    <row r="3425" ht="12.75">
      <c r="R3425"/>
    </row>
    <row r="3426" ht="12.75">
      <c r="R3426"/>
    </row>
    <row r="3427" ht="12.75">
      <c r="R3427"/>
    </row>
    <row r="3428" ht="12.75">
      <c r="R3428"/>
    </row>
    <row r="3429" ht="12.75">
      <c r="R3429"/>
    </row>
    <row r="3430" ht="12.75">
      <c r="R3430"/>
    </row>
    <row r="3431" ht="12.75">
      <c r="R3431"/>
    </row>
    <row r="3432" ht="12.75">
      <c r="R3432"/>
    </row>
    <row r="3433" ht="12.75">
      <c r="R3433"/>
    </row>
    <row r="3434" ht="12.75">
      <c r="R3434"/>
    </row>
    <row r="3435" ht="12.75">
      <c r="R3435"/>
    </row>
    <row r="3436" ht="12.75">
      <c r="R3436"/>
    </row>
    <row r="3437" ht="12.75">
      <c r="R3437"/>
    </row>
    <row r="3438" ht="12.75">
      <c r="R3438"/>
    </row>
    <row r="3439" ht="12.75">
      <c r="R3439"/>
    </row>
    <row r="3440" ht="12.75">
      <c r="R3440"/>
    </row>
    <row r="3441" ht="12.75">
      <c r="R3441"/>
    </row>
    <row r="3442" ht="12.75">
      <c r="R3442"/>
    </row>
    <row r="3443" ht="12.75">
      <c r="R3443"/>
    </row>
    <row r="3444" ht="12.75">
      <c r="R3444"/>
    </row>
    <row r="3445" ht="12.75">
      <c r="R3445"/>
    </row>
    <row r="3446" ht="12.75">
      <c r="R3446"/>
    </row>
    <row r="3447" ht="12.75">
      <c r="R3447"/>
    </row>
    <row r="3448" ht="12.75">
      <c r="R3448"/>
    </row>
    <row r="3449" ht="12.75">
      <c r="R3449"/>
    </row>
    <row r="3450" ht="12.75">
      <c r="R3450"/>
    </row>
    <row r="3451" ht="12.75">
      <c r="R3451"/>
    </row>
    <row r="3452" ht="12.75">
      <c r="R3452"/>
    </row>
    <row r="3453" ht="12.75">
      <c r="R3453"/>
    </row>
    <row r="3454" ht="12.75">
      <c r="R3454"/>
    </row>
    <row r="3455" ht="12.75">
      <c r="R3455"/>
    </row>
    <row r="3456" ht="12.75">
      <c r="R3456"/>
    </row>
    <row r="3457" ht="12.75">
      <c r="R3457"/>
    </row>
    <row r="3458" ht="12.75">
      <c r="R3458"/>
    </row>
    <row r="3459" ht="12.75">
      <c r="R3459"/>
    </row>
    <row r="3460" ht="12.75">
      <c r="R3460"/>
    </row>
    <row r="3461" ht="12.75">
      <c r="R3461"/>
    </row>
    <row r="3462" ht="12.75">
      <c r="R3462"/>
    </row>
    <row r="3463" ht="12.75">
      <c r="R3463"/>
    </row>
    <row r="3464" ht="12.75">
      <c r="R3464"/>
    </row>
    <row r="3465" ht="12.75">
      <c r="R3465"/>
    </row>
    <row r="3466" ht="12.75">
      <c r="R3466"/>
    </row>
    <row r="3467" ht="12.75">
      <c r="R3467"/>
    </row>
    <row r="3468" ht="12.75">
      <c r="R3468"/>
    </row>
    <row r="3469" ht="12.75">
      <c r="R3469"/>
    </row>
    <row r="3470" ht="12.75">
      <c r="R3470"/>
    </row>
    <row r="3471" ht="12.75">
      <c r="R3471"/>
    </row>
    <row r="3472" ht="12.75">
      <c r="R3472"/>
    </row>
    <row r="3473" ht="12.75">
      <c r="R3473"/>
    </row>
    <row r="3474" ht="12.75">
      <c r="R3474"/>
    </row>
    <row r="3475" ht="12.75">
      <c r="R3475"/>
    </row>
    <row r="3476" ht="12.75">
      <c r="R3476"/>
    </row>
    <row r="3477" ht="12.75">
      <c r="R3477"/>
    </row>
    <row r="3478" ht="12.75">
      <c r="R3478"/>
    </row>
    <row r="3479" ht="12.75">
      <c r="R3479"/>
    </row>
    <row r="3480" ht="12.75">
      <c r="R3480"/>
    </row>
    <row r="3481" ht="12.75">
      <c r="R3481"/>
    </row>
    <row r="3482" ht="12.75">
      <c r="R3482"/>
    </row>
    <row r="3483" ht="12.75">
      <c r="R3483"/>
    </row>
    <row r="3484" ht="12.75">
      <c r="R3484"/>
    </row>
    <row r="3485" ht="12.75">
      <c r="R3485"/>
    </row>
    <row r="3486" ht="12.75">
      <c r="R3486"/>
    </row>
    <row r="3487" ht="12.75">
      <c r="R3487"/>
    </row>
    <row r="3488" ht="12.75">
      <c r="R3488"/>
    </row>
    <row r="3489" ht="12.75">
      <c r="R3489"/>
    </row>
    <row r="3490" ht="12.75">
      <c r="R3490"/>
    </row>
    <row r="3491" ht="12.75">
      <c r="R3491"/>
    </row>
    <row r="3492" ht="12.75">
      <c r="R3492"/>
    </row>
    <row r="3493" ht="12.75">
      <c r="R3493"/>
    </row>
    <row r="3494" ht="12.75">
      <c r="R3494"/>
    </row>
    <row r="3495" ht="12.75">
      <c r="R3495"/>
    </row>
    <row r="3496" ht="12.75">
      <c r="R3496"/>
    </row>
    <row r="3497" ht="12.75">
      <c r="R3497"/>
    </row>
    <row r="3498" ht="12.75">
      <c r="R3498"/>
    </row>
    <row r="3499" ht="12.75">
      <c r="R3499"/>
    </row>
    <row r="3500" ht="12.75">
      <c r="R3500"/>
    </row>
    <row r="3501" ht="12.75">
      <c r="R3501"/>
    </row>
    <row r="3502" ht="12.75">
      <c r="R3502"/>
    </row>
    <row r="3503" ht="12.75">
      <c r="R3503"/>
    </row>
    <row r="3504" ht="12.75">
      <c r="R3504"/>
    </row>
    <row r="3505" ht="12.75">
      <c r="R3505"/>
    </row>
    <row r="3506" ht="12.75">
      <c r="R3506"/>
    </row>
    <row r="3507" ht="12.75">
      <c r="R3507"/>
    </row>
    <row r="3508" ht="12.75">
      <c r="R3508"/>
    </row>
    <row r="3509" ht="12.75">
      <c r="R3509"/>
    </row>
    <row r="3510" ht="12.75">
      <c r="R3510"/>
    </row>
    <row r="3511" ht="12.75">
      <c r="R3511"/>
    </row>
    <row r="3512" ht="12.75">
      <c r="R3512"/>
    </row>
    <row r="3513" ht="12.75">
      <c r="R3513"/>
    </row>
    <row r="3514" ht="12.75">
      <c r="R3514"/>
    </row>
    <row r="3515" ht="12.75">
      <c r="R3515"/>
    </row>
    <row r="3516" ht="12.75">
      <c r="R3516"/>
    </row>
    <row r="3517" ht="12.75">
      <c r="R3517"/>
    </row>
    <row r="3518" ht="12.75">
      <c r="R3518"/>
    </row>
    <row r="3519" ht="12.75">
      <c r="R3519"/>
    </row>
    <row r="3520" ht="12.75">
      <c r="R3520"/>
    </row>
    <row r="3521" ht="12.75">
      <c r="R3521"/>
    </row>
    <row r="3522" ht="12.75">
      <c r="R3522"/>
    </row>
    <row r="3523" ht="12.75">
      <c r="R3523"/>
    </row>
    <row r="3524" ht="12.75">
      <c r="R3524"/>
    </row>
    <row r="3525" ht="12.75">
      <c r="R3525"/>
    </row>
    <row r="3526" ht="12.75">
      <c r="R3526"/>
    </row>
    <row r="3527" ht="12.75">
      <c r="R3527"/>
    </row>
    <row r="3528" ht="12.75">
      <c r="R3528"/>
    </row>
    <row r="3529" ht="12.75">
      <c r="R3529"/>
    </row>
    <row r="3530" ht="12.75">
      <c r="R3530"/>
    </row>
    <row r="3531" ht="12.75">
      <c r="R3531"/>
    </row>
    <row r="3532" ht="12.75">
      <c r="R3532"/>
    </row>
    <row r="3533" ht="12.75">
      <c r="R3533"/>
    </row>
    <row r="3534" ht="12.75">
      <c r="R3534"/>
    </row>
    <row r="3535" ht="12.75">
      <c r="R3535"/>
    </row>
    <row r="3536" ht="12.75">
      <c r="R3536"/>
    </row>
    <row r="3537" ht="12.75">
      <c r="R3537"/>
    </row>
    <row r="3538" ht="12.75">
      <c r="R3538"/>
    </row>
    <row r="3539" ht="12.75">
      <c r="R3539"/>
    </row>
    <row r="3540" ht="12.75">
      <c r="R3540"/>
    </row>
    <row r="3541" ht="12.75">
      <c r="R3541"/>
    </row>
    <row r="3542" ht="12.75">
      <c r="R3542"/>
    </row>
    <row r="3543" ht="12.75">
      <c r="R3543"/>
    </row>
    <row r="3544" ht="12.75">
      <c r="R3544"/>
    </row>
    <row r="3545" ht="12.75">
      <c r="R3545"/>
    </row>
    <row r="3546" ht="12.75">
      <c r="R3546"/>
    </row>
    <row r="3547" ht="12.75">
      <c r="R3547"/>
    </row>
    <row r="3548" ht="12.75">
      <c r="R3548"/>
    </row>
    <row r="3549" ht="12.75">
      <c r="R3549"/>
    </row>
    <row r="3550" ht="12.75">
      <c r="R3550"/>
    </row>
    <row r="3551" ht="12.75">
      <c r="R3551"/>
    </row>
    <row r="3552" ht="12.75">
      <c r="R3552"/>
    </row>
    <row r="3553" ht="12.75">
      <c r="R3553"/>
    </row>
    <row r="3554" ht="12.75">
      <c r="R3554"/>
    </row>
    <row r="3555" ht="12.75">
      <c r="R3555"/>
    </row>
    <row r="3556" ht="12.75">
      <c r="R3556"/>
    </row>
    <row r="3557" ht="12.75">
      <c r="R3557"/>
    </row>
    <row r="3558" ht="12.75">
      <c r="R3558"/>
    </row>
    <row r="3559" ht="12.75">
      <c r="R3559"/>
    </row>
    <row r="3560" ht="12.75">
      <c r="R3560"/>
    </row>
    <row r="3561" ht="12.75">
      <c r="R3561"/>
    </row>
    <row r="3562" ht="12.75">
      <c r="R3562"/>
    </row>
    <row r="3563" ht="12.75">
      <c r="R3563"/>
    </row>
    <row r="3564" ht="12.75">
      <c r="R3564"/>
    </row>
    <row r="3565" ht="12.75">
      <c r="R3565"/>
    </row>
    <row r="3566" ht="12.75">
      <c r="R3566"/>
    </row>
    <row r="3567" ht="12.75">
      <c r="R3567"/>
    </row>
    <row r="3568" ht="12.75">
      <c r="R3568"/>
    </row>
    <row r="3569" ht="12.75">
      <c r="R3569"/>
    </row>
    <row r="3570" ht="12.75">
      <c r="R3570"/>
    </row>
    <row r="3571" ht="12.75">
      <c r="R3571"/>
    </row>
    <row r="3572" ht="12.75">
      <c r="R3572"/>
    </row>
    <row r="3573" ht="12.75">
      <c r="R3573"/>
    </row>
    <row r="3574" ht="12.75">
      <c r="R3574"/>
    </row>
    <row r="3575" ht="12.75">
      <c r="R3575"/>
    </row>
    <row r="3576" ht="12.75">
      <c r="R3576"/>
    </row>
    <row r="3577" ht="12.75">
      <c r="R3577"/>
    </row>
    <row r="3578" ht="12.75">
      <c r="R3578"/>
    </row>
    <row r="3579" ht="12.75">
      <c r="R3579"/>
    </row>
    <row r="3580" ht="12.75">
      <c r="R3580"/>
    </row>
    <row r="3581" ht="12.75">
      <c r="R3581"/>
    </row>
    <row r="3582" ht="12.75">
      <c r="R3582"/>
    </row>
    <row r="3583" ht="12.75">
      <c r="R3583"/>
    </row>
    <row r="3584" ht="12.75">
      <c r="R3584"/>
    </row>
    <row r="3585" ht="12.75">
      <c r="R3585"/>
    </row>
    <row r="3586" ht="12.75">
      <c r="R3586"/>
    </row>
    <row r="3587" ht="12.75">
      <c r="R3587"/>
    </row>
    <row r="3588" ht="12.75">
      <c r="R3588"/>
    </row>
    <row r="3589" ht="12.75">
      <c r="R3589"/>
    </row>
    <row r="3590" ht="12.75">
      <c r="R3590"/>
    </row>
    <row r="3591" ht="12.75">
      <c r="R3591"/>
    </row>
    <row r="3592" ht="12.75">
      <c r="R3592"/>
    </row>
    <row r="3593" ht="12.75">
      <c r="R3593"/>
    </row>
    <row r="3594" ht="12.75">
      <c r="R3594"/>
    </row>
    <row r="3595" ht="12.75">
      <c r="R3595"/>
    </row>
    <row r="3596" ht="12.75">
      <c r="R3596"/>
    </row>
    <row r="3597" ht="12.75">
      <c r="R3597"/>
    </row>
    <row r="3598" ht="12.75">
      <c r="R3598"/>
    </row>
    <row r="3599" ht="12.75">
      <c r="R3599"/>
    </row>
    <row r="3600" ht="12.75">
      <c r="R3600"/>
    </row>
    <row r="3601" ht="12.75">
      <c r="R3601"/>
    </row>
    <row r="3602" ht="12.75">
      <c r="R3602"/>
    </row>
    <row r="3603" ht="12.75">
      <c r="R3603"/>
    </row>
    <row r="3604" ht="12.75">
      <c r="R3604"/>
    </row>
    <row r="3605" ht="12.75">
      <c r="R3605"/>
    </row>
    <row r="3606" ht="12.75">
      <c r="R3606"/>
    </row>
    <row r="3607" ht="12.75">
      <c r="R3607"/>
    </row>
    <row r="3608" ht="12.75">
      <c r="R3608"/>
    </row>
    <row r="3609" ht="12.75">
      <c r="R3609"/>
    </row>
    <row r="3610" ht="12.75">
      <c r="R3610"/>
    </row>
    <row r="3611" ht="12.75">
      <c r="R3611"/>
    </row>
    <row r="3612" ht="12.75">
      <c r="R3612"/>
    </row>
    <row r="3613" ht="12.75">
      <c r="R3613"/>
    </row>
    <row r="3614" ht="12.75">
      <c r="R3614"/>
    </row>
    <row r="3615" ht="12.75">
      <c r="R3615"/>
    </row>
    <row r="3616" ht="12.75">
      <c r="R3616"/>
    </row>
    <row r="3617" ht="12.75">
      <c r="R3617"/>
    </row>
    <row r="3618" ht="12.75">
      <c r="R3618"/>
    </row>
    <row r="3619" ht="12.75">
      <c r="R3619"/>
    </row>
    <row r="3620" ht="12.75">
      <c r="R3620"/>
    </row>
    <row r="3621" ht="12.75">
      <c r="R3621"/>
    </row>
    <row r="3622" ht="12.75">
      <c r="R3622"/>
    </row>
    <row r="3623" ht="12.75">
      <c r="R3623"/>
    </row>
    <row r="3624" ht="12.75">
      <c r="R3624"/>
    </row>
    <row r="3625" ht="12.75">
      <c r="R3625"/>
    </row>
    <row r="3626" ht="12.75">
      <c r="R3626"/>
    </row>
    <row r="3627" ht="12.75">
      <c r="R3627"/>
    </row>
    <row r="3628" ht="12.75">
      <c r="R3628"/>
    </row>
    <row r="3629" ht="12.75">
      <c r="R3629"/>
    </row>
    <row r="3630" ht="12.75">
      <c r="R3630"/>
    </row>
    <row r="3631" ht="12.75">
      <c r="R3631"/>
    </row>
    <row r="3632" ht="12.75">
      <c r="R3632"/>
    </row>
    <row r="3633" ht="12.75">
      <c r="R3633"/>
    </row>
    <row r="3634" ht="12.75">
      <c r="R3634"/>
    </row>
    <row r="3635" ht="12.75">
      <c r="R3635"/>
    </row>
    <row r="3636" ht="12.75">
      <c r="R3636"/>
    </row>
    <row r="3637" ht="12.75">
      <c r="R3637"/>
    </row>
    <row r="3638" ht="12.75">
      <c r="R3638"/>
    </row>
    <row r="3639" ht="12.75">
      <c r="R3639"/>
    </row>
    <row r="3640" ht="12.75">
      <c r="R3640"/>
    </row>
    <row r="3641" ht="12.75">
      <c r="R3641"/>
    </row>
    <row r="3642" ht="12.75">
      <c r="R3642"/>
    </row>
    <row r="3643" ht="12.75">
      <c r="R3643"/>
    </row>
    <row r="3644" ht="12.75">
      <c r="R3644"/>
    </row>
    <row r="3645" ht="12.75">
      <c r="R3645"/>
    </row>
    <row r="3646" ht="12.75">
      <c r="R3646"/>
    </row>
    <row r="3647" ht="12.75">
      <c r="R3647"/>
    </row>
    <row r="3648" ht="12.75">
      <c r="R3648"/>
    </row>
    <row r="3649" ht="12.75">
      <c r="R3649"/>
    </row>
    <row r="3650" ht="12.75">
      <c r="R3650"/>
    </row>
    <row r="3651" ht="12.75">
      <c r="R3651"/>
    </row>
    <row r="3652" ht="12.75">
      <c r="R3652"/>
    </row>
    <row r="3653" ht="12.75">
      <c r="R3653"/>
    </row>
    <row r="3654" ht="12.75">
      <c r="R3654"/>
    </row>
    <row r="3655" ht="12.75">
      <c r="R3655"/>
    </row>
    <row r="3656" ht="12.75">
      <c r="R3656"/>
    </row>
    <row r="3657" ht="12.75">
      <c r="R3657"/>
    </row>
    <row r="3658" ht="12.75">
      <c r="R3658"/>
    </row>
    <row r="3659" ht="12.75">
      <c r="R3659"/>
    </row>
    <row r="3660" ht="12.75">
      <c r="R3660"/>
    </row>
    <row r="3661" ht="12.75">
      <c r="R3661"/>
    </row>
    <row r="3662" ht="12.75">
      <c r="R3662"/>
    </row>
    <row r="3663" ht="12.75">
      <c r="R3663"/>
    </row>
    <row r="3664" ht="12.75">
      <c r="R3664"/>
    </row>
    <row r="3665" ht="12.75">
      <c r="R3665"/>
    </row>
    <row r="3666" ht="12.75">
      <c r="R3666"/>
    </row>
    <row r="3667" ht="12.75">
      <c r="R3667"/>
    </row>
    <row r="3668" ht="12.75">
      <c r="R3668"/>
    </row>
    <row r="3669" ht="12.75">
      <c r="R3669"/>
    </row>
    <row r="3670" ht="12.75">
      <c r="R3670"/>
    </row>
    <row r="3671" ht="12.75">
      <c r="R3671"/>
    </row>
    <row r="3672" ht="12.75">
      <c r="R3672"/>
    </row>
    <row r="3673" ht="12.75">
      <c r="R3673"/>
    </row>
    <row r="3674" ht="12.75">
      <c r="R3674"/>
    </row>
    <row r="3675" ht="12.75">
      <c r="R3675"/>
    </row>
    <row r="3676" ht="12.75">
      <c r="R3676"/>
    </row>
    <row r="3677" ht="12.75">
      <c r="R3677"/>
    </row>
    <row r="3678" ht="12.75">
      <c r="R3678"/>
    </row>
    <row r="3679" ht="12.75">
      <c r="R3679"/>
    </row>
    <row r="3680" ht="12.75">
      <c r="R3680"/>
    </row>
    <row r="3681" ht="12.75">
      <c r="R3681"/>
    </row>
    <row r="3682" ht="12.75">
      <c r="R3682"/>
    </row>
    <row r="3683" ht="12.75">
      <c r="R3683"/>
    </row>
    <row r="3684" ht="12.75">
      <c r="R3684"/>
    </row>
    <row r="3685" ht="12.75">
      <c r="R3685"/>
    </row>
    <row r="3686" ht="12.75">
      <c r="R3686"/>
    </row>
    <row r="3687" ht="12.75">
      <c r="R3687"/>
    </row>
    <row r="3688" ht="12.75">
      <c r="R3688"/>
    </row>
    <row r="3689" ht="12.75">
      <c r="R3689"/>
    </row>
    <row r="3690" ht="12.75">
      <c r="R3690"/>
    </row>
    <row r="3691" ht="12.75">
      <c r="R3691"/>
    </row>
    <row r="3692" ht="12.75">
      <c r="R3692"/>
    </row>
    <row r="3693" ht="12.75">
      <c r="R3693"/>
    </row>
    <row r="3694" ht="12.75">
      <c r="R3694"/>
    </row>
    <row r="3695" ht="12.75">
      <c r="R3695"/>
    </row>
    <row r="3696" ht="12.75">
      <c r="R3696"/>
    </row>
    <row r="3697" ht="12.75">
      <c r="R3697"/>
    </row>
    <row r="3698" ht="12.75">
      <c r="R3698"/>
    </row>
    <row r="3699" ht="12.75">
      <c r="R3699"/>
    </row>
    <row r="3700" ht="12.75">
      <c r="R3700"/>
    </row>
    <row r="3701" ht="12.75">
      <c r="R3701"/>
    </row>
    <row r="3702" ht="12.75">
      <c r="R3702"/>
    </row>
    <row r="3703" ht="12.75">
      <c r="R3703"/>
    </row>
    <row r="3704" ht="12.75">
      <c r="R3704"/>
    </row>
    <row r="3705" ht="12.75">
      <c r="R3705"/>
    </row>
    <row r="3706" ht="12.75">
      <c r="R3706"/>
    </row>
    <row r="3707" ht="12.75">
      <c r="R3707"/>
    </row>
    <row r="3708" ht="12.75">
      <c r="R3708"/>
    </row>
    <row r="3709" ht="12.75">
      <c r="R3709"/>
    </row>
    <row r="3710" ht="12.75">
      <c r="R3710"/>
    </row>
    <row r="3711" ht="12.75">
      <c r="R3711"/>
    </row>
    <row r="3712" ht="12.75">
      <c r="R3712"/>
    </row>
    <row r="3713" ht="12.75">
      <c r="R3713"/>
    </row>
    <row r="3714" ht="12.75">
      <c r="R3714"/>
    </row>
    <row r="3715" ht="12.75">
      <c r="R3715"/>
    </row>
    <row r="3716" ht="12.75">
      <c r="R3716"/>
    </row>
    <row r="3717" ht="12.75">
      <c r="R3717"/>
    </row>
    <row r="3718" ht="12.75">
      <c r="R3718"/>
    </row>
    <row r="3719" ht="12.75">
      <c r="R3719"/>
    </row>
    <row r="3720" ht="12.75">
      <c r="R3720"/>
    </row>
    <row r="3721" ht="12.75">
      <c r="R3721"/>
    </row>
    <row r="3722" ht="12.75">
      <c r="R3722"/>
    </row>
    <row r="3723" ht="12.75">
      <c r="R3723"/>
    </row>
    <row r="3724" ht="12.75">
      <c r="R3724"/>
    </row>
    <row r="3725" ht="12.75">
      <c r="R3725"/>
    </row>
    <row r="3726" ht="12.75">
      <c r="R3726"/>
    </row>
    <row r="3727" ht="12.75">
      <c r="R3727"/>
    </row>
    <row r="3728" ht="12.75">
      <c r="R3728"/>
    </row>
    <row r="3729" ht="12.75">
      <c r="R3729"/>
    </row>
    <row r="3730" ht="12.75">
      <c r="R3730"/>
    </row>
    <row r="3731" ht="12.75">
      <c r="R3731"/>
    </row>
    <row r="3732" ht="12.75">
      <c r="R3732"/>
    </row>
    <row r="3733" ht="12.75">
      <c r="R3733"/>
    </row>
    <row r="3734" ht="12.75">
      <c r="R3734"/>
    </row>
    <row r="3735" ht="12.75">
      <c r="R3735"/>
    </row>
    <row r="3736" ht="12.75">
      <c r="R3736"/>
    </row>
    <row r="3737" ht="12.75">
      <c r="R3737"/>
    </row>
    <row r="3738" ht="12.75">
      <c r="R3738"/>
    </row>
    <row r="3739" ht="12.75">
      <c r="R3739"/>
    </row>
    <row r="3740" ht="12.75">
      <c r="R3740"/>
    </row>
    <row r="3741" ht="12.75">
      <c r="R3741"/>
    </row>
    <row r="3742" ht="12.75">
      <c r="R3742"/>
    </row>
    <row r="3743" ht="12.75">
      <c r="R3743"/>
    </row>
    <row r="3744" ht="12.75">
      <c r="R3744"/>
    </row>
    <row r="3745" ht="12.75">
      <c r="R3745"/>
    </row>
    <row r="3746" ht="12.75">
      <c r="R3746"/>
    </row>
    <row r="3747" ht="12.75">
      <c r="R3747"/>
    </row>
    <row r="3748" ht="12.75">
      <c r="R3748"/>
    </row>
    <row r="3749" ht="12.75">
      <c r="R3749"/>
    </row>
    <row r="3750" ht="12.75">
      <c r="R3750"/>
    </row>
    <row r="3751" ht="12.75">
      <c r="R3751"/>
    </row>
    <row r="3752" ht="12.75">
      <c r="R3752"/>
    </row>
    <row r="3753" ht="12.75">
      <c r="R3753"/>
    </row>
    <row r="3754" ht="12.75">
      <c r="R3754"/>
    </row>
    <row r="3755" ht="12.75">
      <c r="R3755"/>
    </row>
    <row r="3756" ht="12.75">
      <c r="R3756"/>
    </row>
    <row r="3757" ht="12.75">
      <c r="R3757"/>
    </row>
    <row r="3758" ht="12.75">
      <c r="R3758"/>
    </row>
    <row r="3759" ht="12.75">
      <c r="R3759"/>
    </row>
    <row r="3760" ht="12.75">
      <c r="R3760"/>
    </row>
    <row r="3761" ht="12.75">
      <c r="R3761"/>
    </row>
    <row r="3762" ht="12.75">
      <c r="R3762"/>
    </row>
    <row r="3763" ht="12.75">
      <c r="R3763"/>
    </row>
    <row r="3764" ht="12.75">
      <c r="R3764"/>
    </row>
    <row r="3765" ht="12.75">
      <c r="R3765"/>
    </row>
    <row r="3766" ht="12.75">
      <c r="R3766"/>
    </row>
    <row r="3767" ht="12.75">
      <c r="R3767"/>
    </row>
    <row r="3768" ht="12.75">
      <c r="R3768"/>
    </row>
    <row r="3769" ht="12.75">
      <c r="R3769"/>
    </row>
    <row r="3770" ht="12.75">
      <c r="R3770"/>
    </row>
    <row r="3771" ht="12.75">
      <c r="R3771"/>
    </row>
    <row r="3772" ht="12.75">
      <c r="R3772"/>
    </row>
    <row r="3773" ht="12.75">
      <c r="R3773"/>
    </row>
    <row r="3774" ht="12.75">
      <c r="R3774"/>
    </row>
    <row r="3775" ht="12.75">
      <c r="R3775"/>
    </row>
    <row r="3776" ht="12.75">
      <c r="R3776"/>
    </row>
    <row r="3777" ht="12.75">
      <c r="R3777"/>
    </row>
    <row r="3778" ht="12.75">
      <c r="R3778"/>
    </row>
    <row r="3779" ht="12.75">
      <c r="R3779"/>
    </row>
    <row r="3780" ht="12.75">
      <c r="R3780"/>
    </row>
    <row r="3781" ht="12.75">
      <c r="R3781"/>
    </row>
    <row r="3782" ht="12.75">
      <c r="R3782"/>
    </row>
    <row r="3783" ht="12.75">
      <c r="R3783"/>
    </row>
    <row r="3784" ht="12.75">
      <c r="R3784"/>
    </row>
    <row r="3785" ht="12.75">
      <c r="R3785"/>
    </row>
    <row r="3786" ht="12.75">
      <c r="R3786"/>
    </row>
    <row r="3787" ht="12.75">
      <c r="R3787"/>
    </row>
    <row r="3788" ht="12.75">
      <c r="R3788"/>
    </row>
    <row r="3789" ht="12.75">
      <c r="R3789"/>
    </row>
    <row r="3790" ht="12.75">
      <c r="R3790"/>
    </row>
    <row r="3791" ht="12.75">
      <c r="R3791"/>
    </row>
    <row r="3792" ht="12.75">
      <c r="R3792"/>
    </row>
    <row r="3793" ht="12.75">
      <c r="R3793"/>
    </row>
    <row r="3794" ht="12.75">
      <c r="R3794"/>
    </row>
    <row r="3795" ht="12.75">
      <c r="R3795"/>
    </row>
    <row r="3796" ht="12.75">
      <c r="R3796"/>
    </row>
    <row r="3797" ht="12.75">
      <c r="R3797"/>
    </row>
    <row r="3798" ht="12.75">
      <c r="R3798"/>
    </row>
    <row r="3799" ht="12.75">
      <c r="R3799"/>
    </row>
    <row r="3800" ht="12.75">
      <c r="R3800"/>
    </row>
    <row r="3801" ht="12.75">
      <c r="R3801"/>
    </row>
    <row r="3802" ht="12.75">
      <c r="R3802"/>
    </row>
    <row r="3803" ht="12.75">
      <c r="R3803"/>
    </row>
    <row r="3804" ht="12.75">
      <c r="R3804"/>
    </row>
    <row r="3805" ht="12.75">
      <c r="R3805"/>
    </row>
    <row r="3806" ht="12.75">
      <c r="R3806"/>
    </row>
    <row r="3807" ht="12.75">
      <c r="R3807"/>
    </row>
    <row r="3808" ht="12.75">
      <c r="R3808"/>
    </row>
    <row r="3809" ht="12.75">
      <c r="R3809"/>
    </row>
    <row r="3810" ht="12.75">
      <c r="R3810"/>
    </row>
    <row r="3811" ht="12.75">
      <c r="R3811"/>
    </row>
    <row r="3812" ht="12.75">
      <c r="R3812"/>
    </row>
    <row r="3813" ht="12.75">
      <c r="R3813"/>
    </row>
    <row r="3814" ht="12.75">
      <c r="R3814"/>
    </row>
    <row r="3815" ht="12.75">
      <c r="R3815"/>
    </row>
    <row r="3816" ht="12.75">
      <c r="R3816"/>
    </row>
    <row r="3817" ht="12.75">
      <c r="R3817"/>
    </row>
    <row r="3818" ht="12.75">
      <c r="R3818"/>
    </row>
    <row r="3819" ht="12.75">
      <c r="R3819"/>
    </row>
    <row r="3820" ht="12.75">
      <c r="R3820"/>
    </row>
    <row r="3821" ht="12.75">
      <c r="R3821"/>
    </row>
    <row r="3822" ht="12.75">
      <c r="R3822"/>
    </row>
    <row r="3823" ht="12.75">
      <c r="R3823"/>
    </row>
    <row r="3824" ht="12.75">
      <c r="R3824"/>
    </row>
    <row r="3825" ht="12.75">
      <c r="R3825"/>
    </row>
    <row r="3826" ht="12.75">
      <c r="R3826"/>
    </row>
    <row r="3827" ht="12.75">
      <c r="R3827"/>
    </row>
    <row r="3828" ht="12.75">
      <c r="R3828"/>
    </row>
    <row r="3829" ht="12.75">
      <c r="R3829"/>
    </row>
    <row r="3830" ht="12.75">
      <c r="R3830"/>
    </row>
    <row r="3831" ht="12.75">
      <c r="R3831"/>
    </row>
    <row r="3832" ht="12.75">
      <c r="R3832"/>
    </row>
    <row r="3833" ht="12.75">
      <c r="R3833"/>
    </row>
    <row r="3834" ht="12.75">
      <c r="R3834"/>
    </row>
    <row r="3835" ht="12.75">
      <c r="R3835"/>
    </row>
    <row r="3836" ht="12.75">
      <c r="R3836"/>
    </row>
    <row r="3837" ht="12.75">
      <c r="R3837"/>
    </row>
    <row r="3838" ht="12.75">
      <c r="R3838"/>
    </row>
    <row r="3839" ht="12.75">
      <c r="R3839"/>
    </row>
    <row r="3840" ht="12.75">
      <c r="R3840"/>
    </row>
    <row r="3841" ht="12.75">
      <c r="R3841"/>
    </row>
    <row r="3842" ht="12.75">
      <c r="R3842"/>
    </row>
    <row r="3843" ht="12.75">
      <c r="R3843"/>
    </row>
    <row r="3844" ht="12.75">
      <c r="R3844"/>
    </row>
    <row r="3845" ht="12.75">
      <c r="R3845"/>
    </row>
    <row r="3846" ht="12.75">
      <c r="R3846"/>
    </row>
    <row r="3847" ht="12.75">
      <c r="R3847"/>
    </row>
    <row r="3848" ht="12.75">
      <c r="R3848"/>
    </row>
    <row r="3849" ht="12.75">
      <c r="R3849"/>
    </row>
    <row r="3850" ht="12.75">
      <c r="R3850"/>
    </row>
    <row r="3851" ht="12.75">
      <c r="R3851"/>
    </row>
    <row r="3852" ht="12.75">
      <c r="R3852"/>
    </row>
    <row r="3853" ht="12.75">
      <c r="R3853"/>
    </row>
    <row r="3854" ht="12.75">
      <c r="R3854"/>
    </row>
    <row r="3855" ht="12.75">
      <c r="R3855"/>
    </row>
    <row r="3856" ht="12.75">
      <c r="R3856"/>
    </row>
    <row r="3857" ht="12.75">
      <c r="R3857"/>
    </row>
    <row r="3858" ht="12.75">
      <c r="R3858"/>
    </row>
    <row r="3859" ht="12.75">
      <c r="R3859"/>
    </row>
    <row r="3860" ht="12.75">
      <c r="R3860"/>
    </row>
    <row r="3861" ht="12.75">
      <c r="R3861"/>
    </row>
    <row r="3862" ht="12.75">
      <c r="R3862"/>
    </row>
    <row r="3863" ht="12.75">
      <c r="R3863"/>
    </row>
    <row r="3864" ht="12.75">
      <c r="R3864"/>
    </row>
    <row r="3865" ht="12.75">
      <c r="R3865"/>
    </row>
    <row r="3866" ht="12.75">
      <c r="R3866"/>
    </row>
    <row r="3867" ht="12.75">
      <c r="R3867"/>
    </row>
    <row r="3868" ht="12.75">
      <c r="R3868"/>
    </row>
    <row r="3869" ht="12.75">
      <c r="R3869"/>
    </row>
    <row r="3870" ht="12.75">
      <c r="R3870"/>
    </row>
    <row r="3871" ht="12.75">
      <c r="R3871"/>
    </row>
    <row r="3872" ht="12.75">
      <c r="R3872"/>
    </row>
    <row r="3873" ht="12.75">
      <c r="R3873"/>
    </row>
    <row r="3874" ht="12.75">
      <c r="R3874"/>
    </row>
    <row r="3875" ht="12.75">
      <c r="R3875"/>
    </row>
    <row r="3876" ht="12.75">
      <c r="R3876"/>
    </row>
    <row r="3877" ht="12.75">
      <c r="R3877"/>
    </row>
    <row r="3878" ht="12.75">
      <c r="R3878"/>
    </row>
    <row r="3879" ht="12.75">
      <c r="R3879"/>
    </row>
    <row r="3880" ht="12.75">
      <c r="R3880"/>
    </row>
    <row r="3881" ht="12.75">
      <c r="R3881"/>
    </row>
    <row r="3882" ht="12.75">
      <c r="R3882"/>
    </row>
    <row r="3883" ht="12.75">
      <c r="R3883"/>
    </row>
    <row r="3884" ht="12.75">
      <c r="R3884"/>
    </row>
    <row r="3885" ht="12.75">
      <c r="R3885"/>
    </row>
    <row r="3886" ht="12.75">
      <c r="R3886"/>
    </row>
    <row r="3887" ht="12.75">
      <c r="R3887"/>
    </row>
    <row r="3888" ht="12.75">
      <c r="R3888"/>
    </row>
    <row r="3889" ht="12.75">
      <c r="R3889"/>
    </row>
    <row r="3890" ht="12.75">
      <c r="R3890"/>
    </row>
    <row r="3891" ht="12.75">
      <c r="R3891"/>
    </row>
    <row r="3892" ht="12.75">
      <c r="R3892"/>
    </row>
    <row r="3893" ht="12.75">
      <c r="R3893"/>
    </row>
    <row r="3894" ht="12.75">
      <c r="R3894"/>
    </row>
    <row r="3895" ht="12.75">
      <c r="R3895"/>
    </row>
    <row r="3896" ht="12.75">
      <c r="R3896"/>
    </row>
    <row r="3897" ht="12.75">
      <c r="R3897"/>
    </row>
    <row r="3898" ht="12.75">
      <c r="R3898"/>
    </row>
    <row r="3899" ht="12.75">
      <c r="R3899"/>
    </row>
    <row r="3900" ht="12.75">
      <c r="R3900"/>
    </row>
    <row r="3901" ht="12.75">
      <c r="R3901"/>
    </row>
    <row r="3902" ht="12.75">
      <c r="R3902"/>
    </row>
    <row r="3903" ht="12.75">
      <c r="R3903"/>
    </row>
    <row r="3904" ht="12.75">
      <c r="R3904"/>
    </row>
    <row r="3905" ht="12.75">
      <c r="R3905"/>
    </row>
    <row r="3906" ht="12.75">
      <c r="R3906"/>
    </row>
    <row r="3907" ht="12.75">
      <c r="R3907"/>
    </row>
    <row r="3908" ht="12.75">
      <c r="R3908"/>
    </row>
    <row r="3909" ht="12.75">
      <c r="R3909"/>
    </row>
    <row r="3910" ht="12.75">
      <c r="R3910"/>
    </row>
    <row r="3911" ht="12.75">
      <c r="R3911"/>
    </row>
    <row r="3912" ht="12.75">
      <c r="R3912"/>
    </row>
    <row r="3913" ht="12.75">
      <c r="R3913"/>
    </row>
    <row r="3914" ht="12.75">
      <c r="R3914"/>
    </row>
    <row r="3915" ht="12.75">
      <c r="R3915"/>
    </row>
    <row r="3916" ht="12.75">
      <c r="R3916"/>
    </row>
    <row r="3917" ht="12.75">
      <c r="R3917"/>
    </row>
    <row r="3918" ht="12.75">
      <c r="R3918"/>
    </row>
    <row r="3919" ht="12.75">
      <c r="R3919"/>
    </row>
    <row r="3920" ht="12.75">
      <c r="R3920"/>
    </row>
    <row r="3921" ht="12.75">
      <c r="R3921"/>
    </row>
    <row r="3922" ht="12.75">
      <c r="R3922"/>
    </row>
    <row r="3923" ht="12.75">
      <c r="R3923"/>
    </row>
    <row r="3924" ht="12.75">
      <c r="R3924"/>
    </row>
    <row r="3925" ht="12.75">
      <c r="R3925"/>
    </row>
    <row r="3926" ht="12.75">
      <c r="R3926"/>
    </row>
    <row r="3927" ht="12.75">
      <c r="R3927"/>
    </row>
    <row r="3928" ht="12.75">
      <c r="R3928"/>
    </row>
    <row r="3929" ht="12.75">
      <c r="R3929"/>
    </row>
    <row r="3930" ht="12.75">
      <c r="R3930"/>
    </row>
    <row r="3931" ht="12.75">
      <c r="R3931"/>
    </row>
    <row r="3932" ht="12.75">
      <c r="R3932"/>
    </row>
    <row r="3933" ht="12.75">
      <c r="R3933"/>
    </row>
    <row r="3934" ht="12.75">
      <c r="R3934"/>
    </row>
    <row r="3935" ht="12.75">
      <c r="R3935"/>
    </row>
    <row r="3936" ht="12.75">
      <c r="R3936"/>
    </row>
    <row r="3937" ht="12.75">
      <c r="R3937"/>
    </row>
    <row r="3938" ht="12.75">
      <c r="R3938"/>
    </row>
    <row r="3939" ht="12.75">
      <c r="R3939"/>
    </row>
    <row r="3940" ht="12.75">
      <c r="R3940"/>
    </row>
    <row r="3941" ht="12.75">
      <c r="R3941"/>
    </row>
    <row r="3942" ht="12.75">
      <c r="R3942"/>
    </row>
    <row r="3943" ht="12.75">
      <c r="R3943"/>
    </row>
    <row r="3944" ht="12.75">
      <c r="R3944"/>
    </row>
    <row r="3945" ht="12.75">
      <c r="R3945"/>
    </row>
    <row r="3946" ht="12.75">
      <c r="R3946"/>
    </row>
    <row r="3947" ht="12.75">
      <c r="R3947"/>
    </row>
    <row r="3948" ht="12.75">
      <c r="R3948"/>
    </row>
    <row r="3949" ht="12.75">
      <c r="R3949"/>
    </row>
    <row r="3950" ht="12.75">
      <c r="R3950"/>
    </row>
    <row r="3951" ht="12.75">
      <c r="R3951"/>
    </row>
    <row r="3952" ht="12.75">
      <c r="R3952"/>
    </row>
    <row r="3953" ht="12.75">
      <c r="R3953"/>
    </row>
    <row r="3954" ht="12.75">
      <c r="R3954"/>
    </row>
    <row r="3955" ht="12.75">
      <c r="R3955"/>
    </row>
    <row r="3956" ht="12.75">
      <c r="R3956"/>
    </row>
    <row r="3957" ht="12.75">
      <c r="R3957"/>
    </row>
    <row r="3958" ht="12.75">
      <c r="R3958"/>
    </row>
    <row r="3959" ht="12.75">
      <c r="R3959"/>
    </row>
    <row r="3960" ht="12.75">
      <c r="R3960"/>
    </row>
    <row r="3961" ht="12.75">
      <c r="R3961"/>
    </row>
    <row r="3962" ht="12.75">
      <c r="R3962"/>
    </row>
    <row r="3963" ht="12.75">
      <c r="R3963"/>
    </row>
    <row r="3964" ht="12.75">
      <c r="R3964"/>
    </row>
    <row r="3965" ht="12.75">
      <c r="R3965"/>
    </row>
    <row r="3966" ht="12.75">
      <c r="R3966"/>
    </row>
    <row r="3967" ht="12.75">
      <c r="R3967"/>
    </row>
    <row r="3968" ht="12.75">
      <c r="R3968"/>
    </row>
    <row r="3969" ht="12.75">
      <c r="R3969"/>
    </row>
    <row r="3970" ht="12.75">
      <c r="R3970"/>
    </row>
    <row r="3971" ht="12.75">
      <c r="R3971"/>
    </row>
    <row r="3972" ht="12.75">
      <c r="R3972"/>
    </row>
    <row r="3973" ht="12.75">
      <c r="R3973"/>
    </row>
    <row r="3974" ht="12.75">
      <c r="R3974"/>
    </row>
    <row r="3975" ht="12.75">
      <c r="R3975"/>
    </row>
    <row r="3976" ht="12.75">
      <c r="R3976"/>
    </row>
    <row r="3977" ht="12.75">
      <c r="R3977"/>
    </row>
    <row r="3978" ht="12.75">
      <c r="R3978"/>
    </row>
    <row r="3979" ht="12.75">
      <c r="R3979"/>
    </row>
    <row r="3980" ht="12.75">
      <c r="R3980"/>
    </row>
    <row r="3981" ht="12.75">
      <c r="R3981"/>
    </row>
    <row r="3982" ht="12.75">
      <c r="R3982"/>
    </row>
    <row r="3983" ht="12.75">
      <c r="R3983"/>
    </row>
    <row r="3984" ht="12.75">
      <c r="R3984"/>
    </row>
    <row r="3985" ht="12.75">
      <c r="R3985"/>
    </row>
    <row r="3986" ht="12.75">
      <c r="R3986"/>
    </row>
    <row r="3987" ht="12.75">
      <c r="R3987"/>
    </row>
    <row r="3988" ht="12.75">
      <c r="R3988"/>
    </row>
    <row r="3989" ht="12.75">
      <c r="R3989"/>
    </row>
    <row r="3990" ht="12.75">
      <c r="R3990"/>
    </row>
    <row r="3991" ht="12.75">
      <c r="R3991"/>
    </row>
    <row r="3992" ht="12.75">
      <c r="R3992"/>
    </row>
    <row r="3993" ht="12.75">
      <c r="R3993"/>
    </row>
    <row r="3994" ht="12.75">
      <c r="R3994"/>
    </row>
    <row r="3995" ht="12.75">
      <c r="R3995"/>
    </row>
    <row r="3996" ht="12.75">
      <c r="R3996"/>
    </row>
    <row r="3997" ht="12.75">
      <c r="R3997"/>
    </row>
    <row r="3998" ht="12.75">
      <c r="R3998"/>
    </row>
    <row r="3999" ht="12.75">
      <c r="R3999"/>
    </row>
    <row r="4000" ht="12.75">
      <c r="R4000"/>
    </row>
    <row r="4001" ht="12.75">
      <c r="R4001"/>
    </row>
    <row r="4002" ht="12.75">
      <c r="R4002"/>
    </row>
    <row r="4003" ht="12.75">
      <c r="R4003"/>
    </row>
    <row r="4004" ht="12.75">
      <c r="R4004"/>
    </row>
    <row r="4005" ht="12.75">
      <c r="R4005"/>
    </row>
    <row r="4006" ht="12.75">
      <c r="R4006"/>
    </row>
    <row r="4007" ht="12.75">
      <c r="R4007"/>
    </row>
    <row r="4008" ht="12.75">
      <c r="R4008"/>
    </row>
    <row r="4009" ht="12.75">
      <c r="R4009"/>
    </row>
    <row r="4010" ht="12.75">
      <c r="R4010"/>
    </row>
    <row r="4011" ht="12.75">
      <c r="R4011"/>
    </row>
    <row r="4012" ht="12.75">
      <c r="R4012"/>
    </row>
    <row r="4013" ht="12.75">
      <c r="R4013"/>
    </row>
    <row r="4014" ht="12.75">
      <c r="R4014"/>
    </row>
    <row r="4015" ht="12.75">
      <c r="R4015"/>
    </row>
    <row r="4016" ht="12.75">
      <c r="R4016"/>
    </row>
    <row r="4017" ht="12.75">
      <c r="R4017"/>
    </row>
    <row r="4018" ht="12.75">
      <c r="R4018"/>
    </row>
    <row r="4019" ht="12.75">
      <c r="R4019"/>
    </row>
    <row r="4020" ht="12.75">
      <c r="R4020"/>
    </row>
    <row r="4021" ht="12.75">
      <c r="R4021"/>
    </row>
    <row r="4022" ht="12.75">
      <c r="R4022"/>
    </row>
    <row r="4023" ht="12.75">
      <c r="R4023"/>
    </row>
    <row r="4024" ht="12.75">
      <c r="R4024"/>
    </row>
    <row r="4025" ht="12.75">
      <c r="R4025"/>
    </row>
    <row r="4026" ht="12.75">
      <c r="R4026"/>
    </row>
    <row r="4027" ht="12.75">
      <c r="R4027"/>
    </row>
    <row r="4028" ht="12.75">
      <c r="R4028"/>
    </row>
    <row r="4029" ht="12.75">
      <c r="R4029"/>
    </row>
    <row r="4030" ht="12.75">
      <c r="R4030"/>
    </row>
    <row r="4031" ht="12.75">
      <c r="R4031"/>
    </row>
    <row r="4032" ht="12.75">
      <c r="R4032"/>
    </row>
    <row r="4033" ht="12.75">
      <c r="R4033"/>
    </row>
    <row r="4034" ht="12.75">
      <c r="R4034"/>
    </row>
    <row r="4035" ht="12.75">
      <c r="R4035"/>
    </row>
    <row r="4036" ht="12.75">
      <c r="R4036"/>
    </row>
    <row r="4037" ht="12.75">
      <c r="R4037"/>
    </row>
    <row r="4038" ht="12.75">
      <c r="R4038"/>
    </row>
    <row r="4039" ht="12.75">
      <c r="R4039"/>
    </row>
    <row r="4040" ht="12.75">
      <c r="R4040"/>
    </row>
    <row r="4041" ht="12.75">
      <c r="R4041"/>
    </row>
    <row r="4042" ht="12.75">
      <c r="R4042"/>
    </row>
    <row r="4043" ht="12.75">
      <c r="R4043"/>
    </row>
    <row r="4044" ht="12.75">
      <c r="R4044"/>
    </row>
    <row r="4045" ht="12.75">
      <c r="R4045"/>
    </row>
    <row r="4046" ht="12.75">
      <c r="R4046"/>
    </row>
    <row r="4047" ht="12.75">
      <c r="R4047"/>
    </row>
    <row r="4048" ht="12.75">
      <c r="R4048"/>
    </row>
    <row r="4049" ht="12.75">
      <c r="R4049"/>
    </row>
    <row r="4050" ht="12.75">
      <c r="R4050"/>
    </row>
    <row r="4051" ht="12.75">
      <c r="R4051"/>
    </row>
    <row r="4052" ht="12.75">
      <c r="R4052"/>
    </row>
    <row r="4053" ht="12.75">
      <c r="R4053"/>
    </row>
    <row r="4054" ht="12.75">
      <c r="R4054"/>
    </row>
    <row r="4055" ht="12.75">
      <c r="R4055"/>
    </row>
    <row r="4056" ht="12.75">
      <c r="R4056"/>
    </row>
    <row r="4057" ht="12.75">
      <c r="R4057"/>
    </row>
    <row r="4058" ht="12.75">
      <c r="R4058"/>
    </row>
    <row r="4059" ht="12.75">
      <c r="R4059"/>
    </row>
    <row r="4060" ht="12.75">
      <c r="R4060"/>
    </row>
    <row r="4061" ht="12.75">
      <c r="R4061"/>
    </row>
    <row r="4062" ht="12.75">
      <c r="R4062"/>
    </row>
    <row r="4063" ht="12.75">
      <c r="R4063"/>
    </row>
    <row r="4064" ht="12.75">
      <c r="R4064"/>
    </row>
    <row r="4065" ht="12.75">
      <c r="R4065"/>
    </row>
    <row r="4066" ht="12.75">
      <c r="R4066"/>
    </row>
    <row r="4067" ht="12.75">
      <c r="R4067"/>
    </row>
    <row r="4068" ht="12.75">
      <c r="R4068"/>
    </row>
    <row r="4069" ht="12.75">
      <c r="R4069"/>
    </row>
    <row r="4070" ht="12.75">
      <c r="R4070"/>
    </row>
    <row r="4071" ht="12.75">
      <c r="R4071"/>
    </row>
    <row r="4072" ht="12.75">
      <c r="R4072"/>
    </row>
    <row r="4073" ht="12.75">
      <c r="R4073"/>
    </row>
    <row r="4074" ht="12.75">
      <c r="R4074"/>
    </row>
    <row r="4075" ht="12.75">
      <c r="R4075"/>
    </row>
    <row r="4076" ht="12.75">
      <c r="R4076"/>
    </row>
    <row r="4077" ht="12.75">
      <c r="R4077"/>
    </row>
    <row r="4078" ht="12.75">
      <c r="R4078"/>
    </row>
    <row r="4079" ht="12.75">
      <c r="R4079"/>
    </row>
    <row r="4080" ht="12.75">
      <c r="R4080"/>
    </row>
    <row r="4081" ht="12.75">
      <c r="R4081"/>
    </row>
    <row r="4082" ht="12.75">
      <c r="R4082"/>
    </row>
    <row r="4083" ht="12.75">
      <c r="R4083"/>
    </row>
    <row r="4084" ht="12.75">
      <c r="R4084"/>
    </row>
    <row r="4085" ht="12.75">
      <c r="R4085"/>
    </row>
    <row r="4086" ht="12.75">
      <c r="R4086"/>
    </row>
    <row r="4087" ht="12.75">
      <c r="R4087"/>
    </row>
    <row r="4088" ht="12.75">
      <c r="R4088"/>
    </row>
    <row r="4089" ht="12.75">
      <c r="R4089"/>
    </row>
    <row r="4090" ht="12.75">
      <c r="R4090"/>
    </row>
    <row r="4091" ht="12.75">
      <c r="R4091"/>
    </row>
    <row r="4092" ht="12.75">
      <c r="R4092"/>
    </row>
    <row r="4093" ht="12.75">
      <c r="R4093"/>
    </row>
    <row r="4094" ht="12.75">
      <c r="R4094"/>
    </row>
    <row r="4095" ht="12.75">
      <c r="R4095"/>
    </row>
    <row r="4096" ht="12.75">
      <c r="R4096"/>
    </row>
    <row r="4097" ht="12.75">
      <c r="R4097"/>
    </row>
    <row r="4098" ht="12.75">
      <c r="R4098"/>
    </row>
    <row r="4099" ht="12.75">
      <c r="R4099"/>
    </row>
    <row r="4100" ht="12.75">
      <c r="R4100"/>
    </row>
    <row r="4101" ht="12.75">
      <c r="R4101"/>
    </row>
    <row r="4102" ht="12.75">
      <c r="R4102"/>
    </row>
    <row r="4103" ht="12.75">
      <c r="R4103"/>
    </row>
    <row r="4104" ht="12.75">
      <c r="R4104"/>
    </row>
    <row r="4105" ht="12.75">
      <c r="R4105"/>
    </row>
    <row r="4106" ht="12.75">
      <c r="R4106"/>
    </row>
    <row r="4107" ht="12.75">
      <c r="R4107"/>
    </row>
    <row r="4108" ht="12.75">
      <c r="R4108"/>
    </row>
    <row r="4109" ht="12.75">
      <c r="R4109"/>
    </row>
    <row r="4110" ht="12.75">
      <c r="R4110"/>
    </row>
    <row r="4111" ht="12.75">
      <c r="R4111"/>
    </row>
    <row r="4112" ht="12.75">
      <c r="R4112"/>
    </row>
    <row r="4113" ht="12.75">
      <c r="R4113"/>
    </row>
    <row r="4114" ht="12.75">
      <c r="R4114"/>
    </row>
    <row r="4115" ht="12.75">
      <c r="R4115"/>
    </row>
    <row r="4116" ht="12.75">
      <c r="R4116"/>
    </row>
    <row r="4117" ht="12.75">
      <c r="R4117"/>
    </row>
    <row r="4118" ht="12.75">
      <c r="R4118"/>
    </row>
    <row r="4119" ht="12.75">
      <c r="R4119"/>
    </row>
    <row r="4120" ht="12.75">
      <c r="R4120"/>
    </row>
    <row r="4121" ht="12.75">
      <c r="R4121"/>
    </row>
    <row r="4122" ht="12.75">
      <c r="R4122"/>
    </row>
    <row r="4123" ht="12.75">
      <c r="R4123"/>
    </row>
    <row r="4124" ht="12.75">
      <c r="R4124"/>
    </row>
    <row r="4125" ht="12.75">
      <c r="R4125"/>
    </row>
    <row r="4126" ht="12.75">
      <c r="R4126"/>
    </row>
    <row r="4127" ht="12.75">
      <c r="R4127"/>
    </row>
    <row r="4128" ht="12.75">
      <c r="R4128"/>
    </row>
    <row r="4129" ht="12.75">
      <c r="R4129"/>
    </row>
    <row r="4130" ht="12.75">
      <c r="R4130"/>
    </row>
    <row r="4131" ht="12.75">
      <c r="R4131"/>
    </row>
    <row r="4132" ht="12.75">
      <c r="R4132"/>
    </row>
    <row r="4133" ht="12.75">
      <c r="R4133"/>
    </row>
    <row r="4134" ht="12.75">
      <c r="R4134"/>
    </row>
    <row r="4135" ht="12.75">
      <c r="R4135"/>
    </row>
    <row r="4136" ht="12.75">
      <c r="R4136"/>
    </row>
    <row r="4137" ht="12.75">
      <c r="R4137"/>
    </row>
    <row r="4138" ht="12.75">
      <c r="R4138"/>
    </row>
    <row r="4139" ht="12.75">
      <c r="R4139"/>
    </row>
    <row r="4140" ht="12.75">
      <c r="R4140"/>
    </row>
    <row r="4141" ht="12.75">
      <c r="R4141"/>
    </row>
    <row r="4142" ht="12.75">
      <c r="R4142"/>
    </row>
    <row r="4143" ht="12.75">
      <c r="R4143"/>
    </row>
    <row r="4144" ht="12.75">
      <c r="R4144"/>
    </row>
    <row r="4145" ht="12.75">
      <c r="R4145"/>
    </row>
    <row r="4146" ht="12.75">
      <c r="R4146"/>
    </row>
    <row r="4147" ht="12.75">
      <c r="R4147"/>
    </row>
    <row r="4148" ht="12.75">
      <c r="R4148"/>
    </row>
    <row r="4149" ht="12.75">
      <c r="R4149"/>
    </row>
    <row r="4150" ht="12.75">
      <c r="R4150"/>
    </row>
    <row r="4151" ht="12.75">
      <c r="R4151"/>
    </row>
    <row r="4152" ht="12.75">
      <c r="R4152"/>
    </row>
    <row r="4153" ht="12.75">
      <c r="R4153"/>
    </row>
    <row r="4154" ht="12.75">
      <c r="R4154"/>
    </row>
    <row r="4155" ht="12.75">
      <c r="R4155"/>
    </row>
    <row r="4156" ht="12.75">
      <c r="R4156"/>
    </row>
    <row r="4157" ht="12.75">
      <c r="R4157"/>
    </row>
    <row r="4158" ht="12.75">
      <c r="R4158"/>
    </row>
    <row r="4159" ht="12.75">
      <c r="R4159"/>
    </row>
    <row r="4160" ht="12.75">
      <c r="R4160"/>
    </row>
    <row r="4161" ht="12.75">
      <c r="R4161"/>
    </row>
    <row r="4162" ht="12.75">
      <c r="R4162"/>
    </row>
    <row r="4163" ht="12.75">
      <c r="R4163"/>
    </row>
    <row r="4164" ht="12.75">
      <c r="R4164"/>
    </row>
    <row r="4165" ht="12.75">
      <c r="R4165"/>
    </row>
    <row r="4166" ht="12.75">
      <c r="R4166"/>
    </row>
    <row r="4167" ht="12.75">
      <c r="R4167"/>
    </row>
    <row r="4168" ht="12.75">
      <c r="R4168"/>
    </row>
    <row r="4169" ht="12.75">
      <c r="R4169"/>
    </row>
    <row r="4170" ht="12.75">
      <c r="R4170"/>
    </row>
    <row r="4171" ht="12.75">
      <c r="R4171"/>
    </row>
    <row r="4172" ht="12.75">
      <c r="R4172"/>
    </row>
    <row r="4173" ht="12.75">
      <c r="R4173"/>
    </row>
    <row r="4174" ht="12.75">
      <c r="R4174"/>
    </row>
    <row r="4175" ht="12.75">
      <c r="R4175"/>
    </row>
    <row r="4176" ht="12.75">
      <c r="R4176"/>
    </row>
    <row r="4177" ht="12.75">
      <c r="R4177"/>
    </row>
    <row r="4178" ht="12.75">
      <c r="R4178"/>
    </row>
    <row r="4179" ht="12.75">
      <c r="R4179"/>
    </row>
    <row r="4180" ht="12.75">
      <c r="R4180"/>
    </row>
    <row r="4181" ht="12.75">
      <c r="R4181"/>
    </row>
    <row r="4182" ht="12.75">
      <c r="R4182"/>
    </row>
    <row r="4183" ht="12.75">
      <c r="R4183"/>
    </row>
    <row r="4184" ht="12.75">
      <c r="R4184"/>
    </row>
    <row r="4185" ht="12.75">
      <c r="R4185"/>
    </row>
    <row r="4186" ht="12.75">
      <c r="R4186"/>
    </row>
    <row r="4187" ht="12.75">
      <c r="R4187"/>
    </row>
    <row r="4188" ht="12.75">
      <c r="R4188"/>
    </row>
    <row r="4189" ht="12.75">
      <c r="R4189"/>
    </row>
    <row r="4190" ht="12.75">
      <c r="R4190"/>
    </row>
    <row r="4191" ht="12.75">
      <c r="R4191"/>
    </row>
    <row r="4192" ht="12.75">
      <c r="R4192"/>
    </row>
    <row r="4193" ht="12.75">
      <c r="R4193"/>
    </row>
    <row r="4194" ht="12.75">
      <c r="R4194"/>
    </row>
    <row r="4195" ht="12.75">
      <c r="R4195"/>
    </row>
    <row r="4196" ht="12.75">
      <c r="R4196"/>
    </row>
    <row r="4197" ht="12.75">
      <c r="R4197"/>
    </row>
    <row r="4198" ht="12.75">
      <c r="R4198"/>
    </row>
    <row r="4199" ht="12.75">
      <c r="R4199"/>
    </row>
    <row r="4200" ht="12.75">
      <c r="R4200"/>
    </row>
    <row r="4201" ht="12.75">
      <c r="R4201"/>
    </row>
    <row r="4202" ht="12.75">
      <c r="R4202"/>
    </row>
    <row r="4203" ht="12.75">
      <c r="R4203"/>
    </row>
    <row r="4204" ht="12.75">
      <c r="R4204"/>
    </row>
    <row r="4205" ht="12.75">
      <c r="R4205"/>
    </row>
    <row r="4206" ht="12.75">
      <c r="R4206"/>
    </row>
    <row r="4207" ht="12.75">
      <c r="R4207"/>
    </row>
    <row r="4208" ht="12.75">
      <c r="R4208"/>
    </row>
    <row r="4209" ht="12.75">
      <c r="R4209"/>
    </row>
    <row r="4210" ht="12.75">
      <c r="R4210"/>
    </row>
    <row r="4211" ht="12.75">
      <c r="R4211"/>
    </row>
    <row r="4212" ht="12.75">
      <c r="R4212"/>
    </row>
    <row r="4213" ht="12.75">
      <c r="R4213"/>
    </row>
    <row r="4214" ht="12.75">
      <c r="R4214"/>
    </row>
    <row r="4215" ht="12.75">
      <c r="R4215"/>
    </row>
    <row r="4216" ht="12.75">
      <c r="R4216"/>
    </row>
    <row r="4217" ht="12.75">
      <c r="R4217"/>
    </row>
    <row r="4218" ht="12.75">
      <c r="R4218"/>
    </row>
    <row r="4219" ht="12.75">
      <c r="R4219"/>
    </row>
    <row r="4220" ht="12.75">
      <c r="R4220"/>
    </row>
    <row r="4221" ht="12.75">
      <c r="R4221"/>
    </row>
    <row r="4222" ht="12.75">
      <c r="R4222"/>
    </row>
    <row r="4223" ht="12.75">
      <c r="R4223"/>
    </row>
    <row r="4224" ht="12.75">
      <c r="R4224"/>
    </row>
    <row r="4225" ht="12.75">
      <c r="R4225"/>
    </row>
    <row r="4226" ht="12.75">
      <c r="R4226"/>
    </row>
    <row r="4227" ht="12.75">
      <c r="R4227"/>
    </row>
    <row r="4228" ht="12.75">
      <c r="R4228"/>
    </row>
    <row r="4229" ht="12.75">
      <c r="R4229"/>
    </row>
    <row r="4230" ht="12.75">
      <c r="R4230"/>
    </row>
    <row r="4231" ht="12.75">
      <c r="R4231"/>
    </row>
    <row r="4232" ht="12.75">
      <c r="R4232"/>
    </row>
    <row r="4233" ht="12.75">
      <c r="R4233"/>
    </row>
    <row r="4234" ht="12.75">
      <c r="R4234"/>
    </row>
    <row r="4235" ht="12.75">
      <c r="R4235"/>
    </row>
    <row r="4236" ht="12.75">
      <c r="R4236"/>
    </row>
    <row r="4237" ht="12.75">
      <c r="R4237"/>
    </row>
    <row r="4238" ht="12.75">
      <c r="R4238"/>
    </row>
    <row r="4239" ht="12.75">
      <c r="R4239"/>
    </row>
    <row r="4240" ht="12.75">
      <c r="R4240"/>
    </row>
    <row r="4241" ht="12.75">
      <c r="R4241"/>
    </row>
    <row r="4242" ht="12.75">
      <c r="R4242"/>
    </row>
    <row r="4243" ht="12.75">
      <c r="R4243"/>
    </row>
    <row r="4244" ht="12.75">
      <c r="R4244"/>
    </row>
    <row r="4245" ht="12.75">
      <c r="R4245"/>
    </row>
    <row r="4246" ht="12.75">
      <c r="R4246"/>
    </row>
    <row r="4247" ht="12.75">
      <c r="R4247"/>
    </row>
    <row r="4248" ht="12.75">
      <c r="R4248"/>
    </row>
    <row r="4249" ht="12.75">
      <c r="R4249"/>
    </row>
    <row r="4250" ht="12.75">
      <c r="R4250"/>
    </row>
    <row r="4251" ht="12.75">
      <c r="R4251"/>
    </row>
    <row r="4252" ht="12.75">
      <c r="R4252"/>
    </row>
    <row r="4253" ht="12.75">
      <c r="R4253"/>
    </row>
    <row r="4254" ht="12.75">
      <c r="R4254"/>
    </row>
    <row r="4255" ht="12.75">
      <c r="R4255"/>
    </row>
    <row r="4256" ht="12.75">
      <c r="R4256"/>
    </row>
    <row r="4257" ht="12.75">
      <c r="R4257"/>
    </row>
    <row r="4258" ht="12.75">
      <c r="R4258"/>
    </row>
    <row r="4259" ht="12.75">
      <c r="R4259"/>
    </row>
    <row r="4260" ht="12.75">
      <c r="R4260"/>
    </row>
    <row r="4261" ht="12.75">
      <c r="R4261"/>
    </row>
    <row r="4262" ht="12.75">
      <c r="R4262"/>
    </row>
    <row r="4263" ht="12.75">
      <c r="R4263"/>
    </row>
    <row r="4264" ht="12.75">
      <c r="R4264"/>
    </row>
    <row r="4265" ht="12.75">
      <c r="R4265"/>
    </row>
    <row r="4266" ht="12.75">
      <c r="R4266"/>
    </row>
    <row r="4267" ht="12.75">
      <c r="R4267"/>
    </row>
    <row r="4268" ht="12.75">
      <c r="R4268"/>
    </row>
    <row r="4269" ht="12.75">
      <c r="R4269"/>
    </row>
    <row r="4270" ht="12.75">
      <c r="R4270"/>
    </row>
    <row r="4271" ht="12.75">
      <c r="R4271"/>
    </row>
    <row r="4272" ht="12.75">
      <c r="R4272"/>
    </row>
    <row r="4273" ht="12.75">
      <c r="R4273"/>
    </row>
    <row r="4274" ht="12.75">
      <c r="R4274"/>
    </row>
    <row r="4275" ht="12.75">
      <c r="R4275"/>
    </row>
    <row r="4276" ht="12.75">
      <c r="R4276"/>
    </row>
    <row r="4277" ht="12.75">
      <c r="R4277"/>
    </row>
    <row r="4278" ht="12.75">
      <c r="R4278"/>
    </row>
    <row r="4279" ht="12.75">
      <c r="R4279"/>
    </row>
    <row r="4280" ht="12.75">
      <c r="R4280"/>
    </row>
    <row r="4281" ht="12.75">
      <c r="R4281"/>
    </row>
    <row r="4282" ht="12.75">
      <c r="R4282"/>
    </row>
    <row r="4283" ht="12.75">
      <c r="R4283"/>
    </row>
    <row r="4284" ht="12.75">
      <c r="R4284"/>
    </row>
    <row r="4285" ht="12.75">
      <c r="R4285"/>
    </row>
    <row r="4286" ht="12.75">
      <c r="R4286"/>
    </row>
    <row r="4287" ht="12.75">
      <c r="R4287"/>
    </row>
    <row r="4288" ht="12.75">
      <c r="R4288"/>
    </row>
    <row r="4289" ht="12.75">
      <c r="R4289"/>
    </row>
    <row r="4290" ht="12.75">
      <c r="R4290"/>
    </row>
    <row r="4291" ht="12.75">
      <c r="R4291"/>
    </row>
    <row r="4292" ht="12.75">
      <c r="R4292"/>
    </row>
    <row r="4293" ht="12.75">
      <c r="R4293"/>
    </row>
    <row r="4294" ht="12.75">
      <c r="R4294"/>
    </row>
    <row r="4295" ht="12.75">
      <c r="R4295"/>
    </row>
    <row r="4296" ht="12.75">
      <c r="R4296"/>
    </row>
    <row r="4297" ht="12.75">
      <c r="R4297"/>
    </row>
    <row r="4298" ht="12.75">
      <c r="R4298"/>
    </row>
    <row r="4299" ht="12.75">
      <c r="R4299"/>
    </row>
    <row r="4300" ht="12.75">
      <c r="R4300"/>
    </row>
    <row r="4301" ht="12.75">
      <c r="R4301"/>
    </row>
    <row r="4302" ht="12.75">
      <c r="R4302"/>
    </row>
    <row r="4303" ht="12.75">
      <c r="R4303"/>
    </row>
    <row r="4304" ht="12.75">
      <c r="R4304"/>
    </row>
    <row r="4305" ht="12.75">
      <c r="R4305"/>
    </row>
    <row r="4306" ht="12.75">
      <c r="R4306"/>
    </row>
    <row r="4307" ht="12.75">
      <c r="R4307"/>
    </row>
    <row r="4308" ht="12.75">
      <c r="R4308"/>
    </row>
    <row r="4309" ht="12.75">
      <c r="R4309"/>
    </row>
    <row r="4310" ht="12.75">
      <c r="R4310"/>
    </row>
    <row r="4311" ht="12.75">
      <c r="R4311"/>
    </row>
    <row r="4312" ht="12.75">
      <c r="R4312"/>
    </row>
    <row r="4313" ht="12.75">
      <c r="R4313"/>
    </row>
    <row r="4314" ht="12.75">
      <c r="R4314"/>
    </row>
    <row r="4315" ht="12.75">
      <c r="R4315"/>
    </row>
    <row r="4316" ht="12.75">
      <c r="R4316"/>
    </row>
    <row r="4317" ht="12.75">
      <c r="R4317"/>
    </row>
    <row r="4318" ht="12.75">
      <c r="R4318"/>
    </row>
    <row r="4319" ht="12.75">
      <c r="R4319"/>
    </row>
    <row r="4320" ht="12.75">
      <c r="R4320"/>
    </row>
    <row r="4321" ht="12.75">
      <c r="R4321"/>
    </row>
    <row r="4322" ht="12.75">
      <c r="R4322"/>
    </row>
    <row r="4323" ht="12.75">
      <c r="R4323"/>
    </row>
    <row r="4324" ht="12.75">
      <c r="R4324"/>
    </row>
    <row r="4325" ht="12.75">
      <c r="R4325"/>
    </row>
    <row r="4326" ht="12.75">
      <c r="R4326"/>
    </row>
    <row r="4327" ht="12.75">
      <c r="R4327"/>
    </row>
    <row r="4328" ht="12.75">
      <c r="R4328"/>
    </row>
    <row r="4329" ht="12.75">
      <c r="R4329"/>
    </row>
    <row r="4330" ht="12.75">
      <c r="R4330"/>
    </row>
    <row r="4331" ht="12.75">
      <c r="R4331"/>
    </row>
    <row r="4332" ht="12.75">
      <c r="R4332"/>
    </row>
    <row r="4333" ht="12.75">
      <c r="R4333"/>
    </row>
    <row r="4334" ht="12.75">
      <c r="R4334"/>
    </row>
    <row r="4335" ht="12.75">
      <c r="R4335"/>
    </row>
    <row r="4336" ht="12.75">
      <c r="R4336"/>
    </row>
    <row r="4337" ht="12.75">
      <c r="R4337"/>
    </row>
    <row r="4338" ht="12.75">
      <c r="R4338"/>
    </row>
    <row r="4339" ht="12.75">
      <c r="R4339"/>
    </row>
    <row r="4340" ht="12.75">
      <c r="R4340"/>
    </row>
    <row r="4341" ht="12.75">
      <c r="R4341"/>
    </row>
    <row r="4342" ht="12.75">
      <c r="R4342"/>
    </row>
    <row r="4343" ht="12.75">
      <c r="R4343"/>
    </row>
    <row r="4344" ht="12.75">
      <c r="R4344"/>
    </row>
    <row r="4345" ht="12.75">
      <c r="R4345"/>
    </row>
    <row r="4346" ht="12.75">
      <c r="R4346"/>
    </row>
    <row r="4347" ht="12.75">
      <c r="R4347"/>
    </row>
    <row r="4348" ht="12.75">
      <c r="R4348"/>
    </row>
    <row r="4349" ht="12.75">
      <c r="R4349"/>
    </row>
    <row r="4350" ht="12.75">
      <c r="R4350"/>
    </row>
    <row r="4351" ht="12.75">
      <c r="R4351"/>
    </row>
    <row r="4352" ht="12.75">
      <c r="R4352"/>
    </row>
    <row r="4353" ht="12.75">
      <c r="R4353"/>
    </row>
    <row r="4354" ht="12.75">
      <c r="R4354"/>
    </row>
    <row r="4355" ht="12.75">
      <c r="R4355"/>
    </row>
    <row r="4356" ht="12.75">
      <c r="R4356"/>
    </row>
    <row r="4357" ht="12.75">
      <c r="R4357"/>
    </row>
    <row r="4358" ht="12.75">
      <c r="R4358"/>
    </row>
    <row r="4359" ht="12.75">
      <c r="R4359"/>
    </row>
    <row r="4360" ht="12.75">
      <c r="R4360"/>
    </row>
    <row r="4361" ht="12.75">
      <c r="R4361"/>
    </row>
    <row r="4362" ht="12.75">
      <c r="R4362"/>
    </row>
    <row r="4363" ht="12.75">
      <c r="R4363"/>
    </row>
    <row r="4364" ht="12.75">
      <c r="R4364"/>
    </row>
    <row r="4365" ht="12.75">
      <c r="R4365"/>
    </row>
    <row r="4366" ht="12.75">
      <c r="R4366"/>
    </row>
    <row r="4367" ht="12.75">
      <c r="R4367"/>
    </row>
    <row r="4368" ht="12.75">
      <c r="R4368"/>
    </row>
    <row r="4369" ht="12.75">
      <c r="R4369"/>
    </row>
    <row r="4370" ht="12.75">
      <c r="R4370"/>
    </row>
    <row r="4371" ht="12.75">
      <c r="R4371"/>
    </row>
    <row r="4372" ht="12.75">
      <c r="R4372"/>
    </row>
    <row r="4373" ht="12.75">
      <c r="R4373"/>
    </row>
    <row r="4374" ht="12.75">
      <c r="R4374"/>
    </row>
    <row r="4375" ht="12.75">
      <c r="R4375"/>
    </row>
    <row r="4376" ht="12.75">
      <c r="R4376"/>
    </row>
    <row r="4377" ht="12.75">
      <c r="R4377"/>
    </row>
    <row r="4378" ht="12.75">
      <c r="R4378"/>
    </row>
    <row r="4379" ht="12.75">
      <c r="R4379"/>
    </row>
    <row r="4380" ht="12.75">
      <c r="R4380"/>
    </row>
    <row r="4381" ht="12.75">
      <c r="R4381"/>
    </row>
    <row r="4382" ht="12.75">
      <c r="R4382"/>
    </row>
    <row r="4383" ht="12.75">
      <c r="R4383"/>
    </row>
    <row r="4384" ht="12.75">
      <c r="R4384"/>
    </row>
    <row r="4385" ht="12.75">
      <c r="R4385"/>
    </row>
    <row r="4386" ht="12.75">
      <c r="R4386"/>
    </row>
    <row r="4387" ht="12.75">
      <c r="R4387"/>
    </row>
    <row r="4388" ht="12.75">
      <c r="R4388"/>
    </row>
    <row r="4389" ht="12.75">
      <c r="R4389"/>
    </row>
    <row r="4390" ht="12.75">
      <c r="R4390"/>
    </row>
    <row r="4391" ht="12.75">
      <c r="R4391"/>
    </row>
    <row r="4392" ht="12.75">
      <c r="R4392"/>
    </row>
    <row r="4393" ht="12.75">
      <c r="R4393"/>
    </row>
    <row r="4394" ht="12.75">
      <c r="R4394"/>
    </row>
    <row r="4395" ht="12.75">
      <c r="R4395"/>
    </row>
    <row r="4396" ht="12.75">
      <c r="R4396"/>
    </row>
    <row r="4397" ht="12.75">
      <c r="R4397"/>
    </row>
    <row r="4398" ht="12.75">
      <c r="R4398"/>
    </row>
    <row r="4399" ht="12.75">
      <c r="R4399"/>
    </row>
    <row r="4400" ht="12.75">
      <c r="R4400"/>
    </row>
    <row r="4401" ht="12.75">
      <c r="R4401"/>
    </row>
    <row r="4402" ht="12.75">
      <c r="R4402"/>
    </row>
    <row r="4403" ht="12.75">
      <c r="R4403"/>
    </row>
    <row r="4404" ht="12.75">
      <c r="R4404"/>
    </row>
    <row r="4405" ht="12.75">
      <c r="R4405"/>
    </row>
    <row r="4406" ht="12.75">
      <c r="R4406"/>
    </row>
    <row r="4407" ht="12.75">
      <c r="R4407"/>
    </row>
    <row r="4408" ht="12.75">
      <c r="R4408"/>
    </row>
    <row r="4409" ht="12.75">
      <c r="R4409"/>
    </row>
    <row r="4410" ht="12.75">
      <c r="R4410"/>
    </row>
    <row r="4411" ht="12.75">
      <c r="R4411"/>
    </row>
    <row r="4412" ht="12.75">
      <c r="R4412"/>
    </row>
    <row r="4413" ht="12.75">
      <c r="R4413"/>
    </row>
    <row r="4414" ht="12.75">
      <c r="R4414"/>
    </row>
    <row r="4415" ht="12.75">
      <c r="R4415"/>
    </row>
    <row r="4416" ht="12.75">
      <c r="R4416"/>
    </row>
    <row r="4417" ht="12.75">
      <c r="R4417"/>
    </row>
    <row r="4418" ht="12.75">
      <c r="R4418"/>
    </row>
    <row r="4419" ht="12.75">
      <c r="R4419"/>
    </row>
    <row r="4420" ht="12.75">
      <c r="R4420"/>
    </row>
    <row r="4421" ht="12.75">
      <c r="R4421"/>
    </row>
    <row r="4422" ht="12.75">
      <c r="R4422"/>
    </row>
    <row r="4423" ht="12.75">
      <c r="R4423"/>
    </row>
    <row r="4424" ht="12.75">
      <c r="R4424"/>
    </row>
    <row r="4425" ht="12.75">
      <c r="R4425"/>
    </row>
    <row r="4426" ht="12.75">
      <c r="R4426"/>
    </row>
    <row r="4427" ht="12.75">
      <c r="R4427"/>
    </row>
    <row r="4428" ht="12.75">
      <c r="R4428"/>
    </row>
    <row r="4429" ht="12.75">
      <c r="R4429"/>
    </row>
    <row r="4430" ht="12.75">
      <c r="R4430"/>
    </row>
    <row r="4431" ht="12.75">
      <c r="R4431"/>
    </row>
    <row r="4432" ht="12.75">
      <c r="R4432"/>
    </row>
    <row r="4433" ht="12.75">
      <c r="R4433"/>
    </row>
    <row r="4434" ht="12.75">
      <c r="R4434"/>
    </row>
    <row r="4435" ht="12.75">
      <c r="R4435"/>
    </row>
    <row r="4436" ht="12.75">
      <c r="R4436"/>
    </row>
    <row r="4437" ht="12.75">
      <c r="R4437"/>
    </row>
    <row r="4438" ht="12.75">
      <c r="R4438"/>
    </row>
    <row r="4439" ht="12.75">
      <c r="R4439"/>
    </row>
    <row r="4440" ht="12.75">
      <c r="R4440"/>
    </row>
    <row r="4441" ht="12.75">
      <c r="R4441"/>
    </row>
    <row r="4442" ht="12.75">
      <c r="R4442"/>
    </row>
    <row r="4443" ht="12.75">
      <c r="R4443"/>
    </row>
    <row r="4444" ht="12.75">
      <c r="R4444"/>
    </row>
    <row r="4445" ht="12.75">
      <c r="R4445"/>
    </row>
    <row r="4446" ht="12.75">
      <c r="R4446"/>
    </row>
    <row r="4447" ht="12.75">
      <c r="R4447"/>
    </row>
    <row r="4448" ht="12.75">
      <c r="R4448"/>
    </row>
    <row r="4449" ht="12.75">
      <c r="R4449"/>
    </row>
    <row r="4450" ht="12.75">
      <c r="R4450"/>
    </row>
    <row r="4451" ht="12.75">
      <c r="R4451"/>
    </row>
    <row r="4452" ht="12.75">
      <c r="R4452"/>
    </row>
    <row r="4453" ht="12.75">
      <c r="R4453"/>
    </row>
    <row r="4454" ht="12.75">
      <c r="R4454"/>
    </row>
    <row r="4455" ht="12.75">
      <c r="R4455"/>
    </row>
    <row r="4456" ht="12.75">
      <c r="R4456"/>
    </row>
    <row r="4457" ht="12.75">
      <c r="R4457"/>
    </row>
    <row r="4458" ht="12.75">
      <c r="R4458"/>
    </row>
    <row r="4459" ht="12.75">
      <c r="R4459"/>
    </row>
    <row r="4460" ht="12.75">
      <c r="R4460"/>
    </row>
    <row r="4461" ht="12.75">
      <c r="R4461"/>
    </row>
    <row r="4462" ht="12.75">
      <c r="R4462"/>
    </row>
    <row r="4463" ht="12.75">
      <c r="R4463"/>
    </row>
    <row r="4464" ht="12.75">
      <c r="R4464"/>
    </row>
    <row r="4465" ht="12.75">
      <c r="R4465"/>
    </row>
    <row r="4466" ht="12.75">
      <c r="R4466"/>
    </row>
    <row r="4467" ht="12.75">
      <c r="R4467"/>
    </row>
    <row r="4468" ht="12.75">
      <c r="R4468"/>
    </row>
    <row r="4469" ht="12.75">
      <c r="R4469"/>
    </row>
    <row r="4470" ht="12.75">
      <c r="R4470"/>
    </row>
    <row r="4471" ht="12.75">
      <c r="R4471"/>
    </row>
    <row r="4472" ht="12.75">
      <c r="R4472"/>
    </row>
    <row r="4473" ht="12.75">
      <c r="R4473"/>
    </row>
    <row r="4474" ht="12.75">
      <c r="R4474"/>
    </row>
    <row r="4475" ht="12.75">
      <c r="R4475"/>
    </row>
    <row r="4476" ht="12.75">
      <c r="R4476"/>
    </row>
    <row r="4477" ht="12.75">
      <c r="R4477"/>
    </row>
    <row r="4478" ht="12.75">
      <c r="R4478"/>
    </row>
    <row r="4479" ht="12.75">
      <c r="R4479"/>
    </row>
    <row r="4480" ht="12.75">
      <c r="R4480"/>
    </row>
    <row r="4481" ht="12.75">
      <c r="R4481"/>
    </row>
    <row r="4482" ht="12.75">
      <c r="R4482"/>
    </row>
    <row r="4483" ht="12.75">
      <c r="R4483"/>
    </row>
    <row r="4484" ht="12.75">
      <c r="R4484"/>
    </row>
    <row r="4485" ht="12.75">
      <c r="R4485"/>
    </row>
    <row r="4486" ht="12.75">
      <c r="R4486"/>
    </row>
    <row r="4487" ht="12.75">
      <c r="R4487"/>
    </row>
    <row r="4488" ht="12.75">
      <c r="R4488"/>
    </row>
    <row r="4489" ht="12.75">
      <c r="R4489"/>
    </row>
    <row r="4490" ht="12.75">
      <c r="R4490"/>
    </row>
    <row r="4491" ht="12.75">
      <c r="R4491"/>
    </row>
    <row r="4492" ht="12.75">
      <c r="R4492"/>
    </row>
    <row r="4493" ht="12.75">
      <c r="R4493"/>
    </row>
    <row r="4494" ht="12.75">
      <c r="R4494"/>
    </row>
    <row r="4495" ht="12.75">
      <c r="R4495"/>
    </row>
    <row r="4496" ht="12.75">
      <c r="R4496"/>
    </row>
    <row r="4497" ht="12.75">
      <c r="R4497"/>
    </row>
    <row r="4498" ht="12.75">
      <c r="R4498"/>
    </row>
    <row r="4499" ht="12.75">
      <c r="R4499"/>
    </row>
    <row r="4500" ht="12.75">
      <c r="R4500"/>
    </row>
    <row r="4501" ht="12.75">
      <c r="R4501"/>
    </row>
    <row r="4502" ht="12.75">
      <c r="R4502"/>
    </row>
    <row r="4503" ht="12.75">
      <c r="R4503"/>
    </row>
    <row r="4504" ht="12.75">
      <c r="R4504"/>
    </row>
    <row r="4505" ht="12.75">
      <c r="R4505"/>
    </row>
    <row r="4506" ht="12.75">
      <c r="R4506"/>
    </row>
    <row r="4507" ht="12.75">
      <c r="R4507"/>
    </row>
    <row r="4508" ht="12.75">
      <c r="R4508"/>
    </row>
    <row r="4509" ht="12.75">
      <c r="R4509"/>
    </row>
    <row r="4510" ht="12.75">
      <c r="R4510"/>
    </row>
    <row r="4511" ht="12.75">
      <c r="R4511"/>
    </row>
    <row r="4512" ht="12.75">
      <c r="R4512"/>
    </row>
    <row r="4513" ht="12.75">
      <c r="R4513"/>
    </row>
    <row r="4514" ht="12.75">
      <c r="R4514"/>
    </row>
    <row r="4515" ht="12.75">
      <c r="R4515"/>
    </row>
    <row r="4516" ht="12.75">
      <c r="R4516"/>
    </row>
    <row r="4517" ht="12.75">
      <c r="R4517"/>
    </row>
    <row r="4518" ht="12.75">
      <c r="R4518"/>
    </row>
    <row r="4519" ht="12.75">
      <c r="R4519"/>
    </row>
    <row r="4520" ht="12.75">
      <c r="R4520"/>
    </row>
    <row r="4521" ht="12.75">
      <c r="R4521"/>
    </row>
    <row r="4522" ht="12.75">
      <c r="R4522"/>
    </row>
    <row r="4523" ht="12.75">
      <c r="R4523"/>
    </row>
    <row r="4524" ht="12.75">
      <c r="R4524"/>
    </row>
    <row r="4525" ht="12.75">
      <c r="R4525"/>
    </row>
    <row r="4526" ht="12.75">
      <c r="R4526"/>
    </row>
    <row r="4527" ht="12.75">
      <c r="R4527"/>
    </row>
    <row r="4528" ht="12.75">
      <c r="R4528"/>
    </row>
    <row r="4529" ht="12.75">
      <c r="R4529"/>
    </row>
    <row r="4530" ht="12.75">
      <c r="R4530"/>
    </row>
    <row r="4531" ht="12.75">
      <c r="R4531"/>
    </row>
    <row r="4532" ht="12.75">
      <c r="R4532"/>
    </row>
    <row r="4533" ht="12.75">
      <c r="R4533"/>
    </row>
    <row r="4534" ht="12.75">
      <c r="R4534"/>
    </row>
    <row r="4535" ht="12.75">
      <c r="R4535"/>
    </row>
    <row r="4536" ht="12.75">
      <c r="R4536"/>
    </row>
    <row r="4537" ht="12.75">
      <c r="R4537"/>
    </row>
    <row r="4538" ht="12.75">
      <c r="R4538"/>
    </row>
    <row r="4539" ht="12.75">
      <c r="R4539"/>
    </row>
    <row r="4540" ht="12.75">
      <c r="R4540"/>
    </row>
    <row r="4541" ht="12.75">
      <c r="R4541"/>
    </row>
    <row r="4542" ht="12.75">
      <c r="R4542"/>
    </row>
    <row r="4543" ht="12.75">
      <c r="R4543"/>
    </row>
    <row r="4544" ht="12.75">
      <c r="R4544"/>
    </row>
    <row r="4545" ht="12.75">
      <c r="R4545"/>
    </row>
    <row r="4546" ht="12.75">
      <c r="R4546"/>
    </row>
    <row r="4547" ht="12.75">
      <c r="R4547"/>
    </row>
    <row r="4548" ht="12.75">
      <c r="R4548"/>
    </row>
    <row r="4549" ht="12.75">
      <c r="R4549"/>
    </row>
    <row r="4550" ht="12.75">
      <c r="R4550"/>
    </row>
    <row r="4551" ht="12.75">
      <c r="R4551"/>
    </row>
    <row r="4552" ht="12.75">
      <c r="R4552"/>
    </row>
    <row r="4553" ht="12.75">
      <c r="R4553"/>
    </row>
    <row r="4554" ht="12.75">
      <c r="R4554"/>
    </row>
    <row r="4555" ht="12.75">
      <c r="R4555"/>
    </row>
    <row r="4556" ht="12.75">
      <c r="R4556"/>
    </row>
    <row r="4557" ht="12.75">
      <c r="R4557"/>
    </row>
    <row r="4558" ht="12.75">
      <c r="R4558"/>
    </row>
    <row r="4559" ht="12.75">
      <c r="R4559"/>
    </row>
    <row r="4560" ht="12.75">
      <c r="R4560"/>
    </row>
    <row r="4561" ht="12.75">
      <c r="R4561"/>
    </row>
    <row r="4562" ht="12.75">
      <c r="R4562"/>
    </row>
    <row r="4563" ht="12.75">
      <c r="R4563"/>
    </row>
    <row r="4564" ht="12.75">
      <c r="R4564"/>
    </row>
    <row r="4565" ht="12.75">
      <c r="R4565"/>
    </row>
    <row r="4566" ht="12.75">
      <c r="R4566"/>
    </row>
    <row r="4567" ht="12.75">
      <c r="R4567"/>
    </row>
    <row r="4568" ht="12.75">
      <c r="R4568"/>
    </row>
    <row r="4569" ht="12.75">
      <c r="R4569"/>
    </row>
    <row r="4570" ht="12.75">
      <c r="R4570"/>
    </row>
    <row r="4571" ht="12.75">
      <c r="R4571"/>
    </row>
    <row r="4572" ht="12.75">
      <c r="R4572"/>
    </row>
    <row r="4573" ht="12.75">
      <c r="R4573"/>
    </row>
    <row r="4574" ht="12.75">
      <c r="R4574"/>
    </row>
    <row r="4575" ht="12.75">
      <c r="R4575"/>
    </row>
    <row r="4576" ht="12.75">
      <c r="R4576"/>
    </row>
    <row r="4577" ht="12.75">
      <c r="R4577"/>
    </row>
    <row r="4578" ht="12.75">
      <c r="R4578"/>
    </row>
    <row r="4579" ht="12.75">
      <c r="R4579"/>
    </row>
    <row r="4580" ht="12.75">
      <c r="R4580"/>
    </row>
    <row r="4581" ht="12.75">
      <c r="R4581"/>
    </row>
    <row r="4582" ht="12.75">
      <c r="R4582"/>
    </row>
    <row r="4583" ht="12.75">
      <c r="R4583"/>
    </row>
    <row r="4584" ht="12.75">
      <c r="R4584"/>
    </row>
    <row r="4585" ht="12.75">
      <c r="R4585"/>
    </row>
    <row r="4586" ht="12.75">
      <c r="R4586"/>
    </row>
    <row r="4587" ht="12.75">
      <c r="R4587"/>
    </row>
    <row r="4588" ht="12.75">
      <c r="R4588"/>
    </row>
    <row r="4589" ht="12.75">
      <c r="R4589"/>
    </row>
    <row r="4590" ht="12.75">
      <c r="R4590"/>
    </row>
    <row r="4591" ht="12.75">
      <c r="R4591"/>
    </row>
    <row r="4592" ht="12.75">
      <c r="R4592"/>
    </row>
    <row r="4593" ht="12.75">
      <c r="R4593"/>
    </row>
    <row r="4594" ht="12.75">
      <c r="R4594"/>
    </row>
    <row r="4595" ht="12.75">
      <c r="R4595"/>
    </row>
    <row r="4596" ht="12.75">
      <c r="R4596"/>
    </row>
    <row r="4597" ht="12.75">
      <c r="R4597"/>
    </row>
    <row r="4598" ht="12.75">
      <c r="R4598"/>
    </row>
    <row r="4599" ht="12.75">
      <c r="R4599"/>
    </row>
    <row r="4600" ht="12.75">
      <c r="R4600"/>
    </row>
    <row r="4601" ht="12.75">
      <c r="R4601"/>
    </row>
    <row r="4602" ht="12.75">
      <c r="R4602"/>
    </row>
    <row r="4603" ht="12.75">
      <c r="R4603"/>
    </row>
    <row r="4604" ht="12.75">
      <c r="R4604"/>
    </row>
    <row r="4605" ht="12.75">
      <c r="R4605"/>
    </row>
    <row r="4606" ht="12.75">
      <c r="R4606"/>
    </row>
    <row r="4607" ht="12.75">
      <c r="R4607"/>
    </row>
    <row r="4608" ht="12.75">
      <c r="R4608"/>
    </row>
    <row r="4609" ht="12.75">
      <c r="R4609"/>
    </row>
    <row r="4610" ht="12.75">
      <c r="R4610"/>
    </row>
    <row r="4611" ht="12.75">
      <c r="R4611"/>
    </row>
    <row r="4612" ht="12.75">
      <c r="R4612"/>
    </row>
    <row r="4613" ht="12.75">
      <c r="R4613"/>
    </row>
    <row r="4614" ht="12.75">
      <c r="R4614"/>
    </row>
    <row r="4615" ht="12.75">
      <c r="R4615"/>
    </row>
    <row r="4616" ht="12.75">
      <c r="R4616"/>
    </row>
    <row r="4617" ht="12.75">
      <c r="R4617"/>
    </row>
    <row r="4618" ht="12.75">
      <c r="R4618"/>
    </row>
    <row r="4619" ht="12.75">
      <c r="R4619"/>
    </row>
    <row r="4620" ht="12.75">
      <c r="R4620"/>
    </row>
    <row r="4621" ht="12.75">
      <c r="R4621"/>
    </row>
    <row r="4622" ht="12.75">
      <c r="R4622"/>
    </row>
    <row r="4623" ht="12.75">
      <c r="R4623"/>
    </row>
    <row r="4624" ht="12.75">
      <c r="R4624"/>
    </row>
    <row r="4625" ht="12.75">
      <c r="R4625"/>
    </row>
    <row r="4626" ht="12.75">
      <c r="R4626"/>
    </row>
    <row r="4627" ht="12.75">
      <c r="R4627"/>
    </row>
    <row r="4628" ht="12.75">
      <c r="R4628"/>
    </row>
    <row r="4629" ht="12.75">
      <c r="R4629"/>
    </row>
    <row r="4630" ht="12.75">
      <c r="R4630"/>
    </row>
    <row r="4631" ht="12.75">
      <c r="R4631"/>
    </row>
    <row r="4632" ht="12.75">
      <c r="R4632"/>
    </row>
    <row r="4633" ht="12.75">
      <c r="R4633"/>
    </row>
    <row r="4634" ht="12.75">
      <c r="R4634"/>
    </row>
    <row r="4635" ht="12.75">
      <c r="R4635"/>
    </row>
    <row r="4636" ht="12.75">
      <c r="R4636"/>
    </row>
    <row r="4637" ht="12.75">
      <c r="R4637"/>
    </row>
    <row r="4638" ht="12.75">
      <c r="R4638"/>
    </row>
    <row r="4639" ht="12.75">
      <c r="R4639"/>
    </row>
    <row r="4640" ht="12.75">
      <c r="R4640"/>
    </row>
    <row r="4641" ht="12.75">
      <c r="R4641"/>
    </row>
    <row r="4642" ht="12.75">
      <c r="R4642"/>
    </row>
    <row r="4643" ht="12.75">
      <c r="R4643"/>
    </row>
    <row r="4644" ht="12.75">
      <c r="R4644"/>
    </row>
    <row r="4645" ht="12.75">
      <c r="R4645"/>
    </row>
    <row r="4646" ht="12.75">
      <c r="R4646"/>
    </row>
    <row r="4647" ht="12.75">
      <c r="R4647"/>
    </row>
    <row r="4648" ht="12.75">
      <c r="R4648"/>
    </row>
    <row r="4649" ht="12.75">
      <c r="R4649"/>
    </row>
    <row r="4650" ht="12.75">
      <c r="R4650"/>
    </row>
    <row r="4651" ht="12.75">
      <c r="R4651"/>
    </row>
    <row r="4652" ht="12.75">
      <c r="R4652"/>
    </row>
    <row r="4653" ht="12.75">
      <c r="R4653"/>
    </row>
    <row r="4654" ht="12.75">
      <c r="R4654"/>
    </row>
    <row r="4655" ht="12.75">
      <c r="R4655"/>
    </row>
    <row r="4656" ht="12.75">
      <c r="R4656"/>
    </row>
    <row r="4657" ht="12.75">
      <c r="R4657"/>
    </row>
    <row r="4658" ht="12.75">
      <c r="R4658"/>
    </row>
    <row r="4659" ht="12.75">
      <c r="R4659"/>
    </row>
    <row r="4660" ht="12.75">
      <c r="R4660"/>
    </row>
    <row r="4661" ht="12.75">
      <c r="R4661"/>
    </row>
    <row r="4662" ht="12.75">
      <c r="R4662"/>
    </row>
    <row r="4663" ht="12.75">
      <c r="R4663"/>
    </row>
    <row r="4664" ht="12.75">
      <c r="R4664"/>
    </row>
    <row r="4665" ht="12.75">
      <c r="R4665"/>
    </row>
    <row r="4666" ht="12.75">
      <c r="R4666"/>
    </row>
    <row r="4667" ht="12.75">
      <c r="R4667"/>
    </row>
    <row r="4668" ht="12.75">
      <c r="R4668"/>
    </row>
    <row r="4669" ht="12.75">
      <c r="R4669"/>
    </row>
    <row r="4670" ht="12.75">
      <c r="R4670"/>
    </row>
    <row r="4671" ht="12.75">
      <c r="R4671"/>
    </row>
    <row r="4672" ht="12.75">
      <c r="R4672"/>
    </row>
    <row r="4673" ht="12.75">
      <c r="R4673"/>
    </row>
    <row r="4674" ht="12.75">
      <c r="R4674"/>
    </row>
    <row r="4675" ht="12.75">
      <c r="R4675"/>
    </row>
    <row r="4676" ht="12.75">
      <c r="R4676"/>
    </row>
    <row r="4677" ht="12.75">
      <c r="R4677"/>
    </row>
    <row r="4678" ht="12.75">
      <c r="R4678"/>
    </row>
    <row r="4679" ht="12.75">
      <c r="R4679"/>
    </row>
    <row r="4680" ht="12.75">
      <c r="R4680"/>
    </row>
    <row r="4681" ht="12.75">
      <c r="R4681"/>
    </row>
    <row r="4682" ht="12.75">
      <c r="R4682"/>
    </row>
    <row r="4683" ht="12.75">
      <c r="R4683"/>
    </row>
    <row r="4684" ht="12.75">
      <c r="R4684"/>
    </row>
    <row r="4685" ht="12.75">
      <c r="R4685"/>
    </row>
    <row r="4686" ht="12.75">
      <c r="R4686"/>
    </row>
    <row r="4687" ht="12.75">
      <c r="R4687"/>
    </row>
    <row r="4688" ht="12.75">
      <c r="R4688"/>
    </row>
    <row r="4689" ht="12.75">
      <c r="R4689"/>
    </row>
    <row r="4690" ht="12.75">
      <c r="R4690"/>
    </row>
    <row r="4691" ht="12.75">
      <c r="R4691"/>
    </row>
    <row r="4692" ht="12.75">
      <c r="R4692"/>
    </row>
    <row r="4693" ht="12.75">
      <c r="R4693"/>
    </row>
    <row r="4694" ht="12.75">
      <c r="R4694"/>
    </row>
    <row r="4695" ht="12.75">
      <c r="R4695"/>
    </row>
    <row r="4696" ht="12.75">
      <c r="R4696"/>
    </row>
    <row r="4697" ht="12.75">
      <c r="R4697"/>
    </row>
    <row r="4698" ht="12.75">
      <c r="R4698"/>
    </row>
    <row r="4699" ht="12.75">
      <c r="R4699"/>
    </row>
    <row r="4700" ht="12.75">
      <c r="R4700"/>
    </row>
    <row r="4701" ht="12.75">
      <c r="R4701"/>
    </row>
    <row r="4702" ht="12.75">
      <c r="R4702"/>
    </row>
    <row r="4703" ht="12.75">
      <c r="R4703"/>
    </row>
    <row r="4704" ht="12.75">
      <c r="R4704"/>
    </row>
    <row r="4705" ht="12.75">
      <c r="R4705"/>
    </row>
    <row r="4706" ht="12.75">
      <c r="R4706"/>
    </row>
    <row r="4707" ht="12.75">
      <c r="R4707"/>
    </row>
    <row r="4708" ht="12.75">
      <c r="R4708"/>
    </row>
    <row r="4709" ht="12.75">
      <c r="R4709"/>
    </row>
    <row r="4710" ht="12.75">
      <c r="R4710"/>
    </row>
    <row r="4711" ht="12.75">
      <c r="R4711"/>
    </row>
    <row r="4712" ht="12.75">
      <c r="R4712"/>
    </row>
    <row r="4713" ht="12.75">
      <c r="R4713"/>
    </row>
    <row r="4714" ht="12.75">
      <c r="R4714"/>
    </row>
    <row r="4715" ht="12.75">
      <c r="R4715"/>
    </row>
    <row r="4716" ht="12.75">
      <c r="R4716"/>
    </row>
    <row r="4717" ht="12.75">
      <c r="R4717"/>
    </row>
    <row r="4718" ht="12.75">
      <c r="R4718"/>
    </row>
    <row r="4719" ht="12.75">
      <c r="R4719"/>
    </row>
    <row r="4720" ht="12.75">
      <c r="R4720"/>
    </row>
    <row r="4721" ht="12.75">
      <c r="R4721"/>
    </row>
    <row r="4722" ht="12.75">
      <c r="R4722"/>
    </row>
    <row r="4723" ht="12.75">
      <c r="R4723"/>
    </row>
    <row r="4724" ht="12.75">
      <c r="R4724"/>
    </row>
    <row r="4725" ht="12.75">
      <c r="R4725"/>
    </row>
    <row r="4726" ht="12.75">
      <c r="R4726"/>
    </row>
    <row r="4727" ht="12.75">
      <c r="R4727"/>
    </row>
    <row r="4728" ht="12.75">
      <c r="R4728"/>
    </row>
    <row r="4729" ht="12.75">
      <c r="R4729"/>
    </row>
    <row r="4730" ht="12.75">
      <c r="R4730"/>
    </row>
    <row r="4731" ht="12.75">
      <c r="R4731"/>
    </row>
    <row r="4732" ht="12.75">
      <c r="R4732"/>
    </row>
    <row r="4733" ht="12.75">
      <c r="R4733"/>
    </row>
    <row r="4734" ht="12.75">
      <c r="R4734"/>
    </row>
    <row r="4735" ht="12.75">
      <c r="R4735"/>
    </row>
    <row r="4736" ht="12.75">
      <c r="R4736"/>
    </row>
    <row r="4737" ht="12.75">
      <c r="R4737"/>
    </row>
    <row r="4738" ht="12.75">
      <c r="R4738"/>
    </row>
    <row r="4739" ht="12.75">
      <c r="R4739"/>
    </row>
    <row r="4740" ht="12.75">
      <c r="R4740"/>
    </row>
    <row r="4741" ht="12.75">
      <c r="R4741"/>
    </row>
    <row r="4742" ht="12.75">
      <c r="R4742"/>
    </row>
    <row r="4743" ht="12.75">
      <c r="R4743"/>
    </row>
    <row r="4744" ht="12.75">
      <c r="R4744"/>
    </row>
    <row r="4745" ht="12.75">
      <c r="R4745"/>
    </row>
    <row r="4746" ht="12.75">
      <c r="R4746"/>
    </row>
    <row r="4747" ht="12.75">
      <c r="R4747"/>
    </row>
    <row r="4748" ht="12.75">
      <c r="R4748"/>
    </row>
    <row r="4749" ht="12.75">
      <c r="R4749"/>
    </row>
    <row r="4750" ht="12.75">
      <c r="R4750"/>
    </row>
    <row r="4751" ht="12.75">
      <c r="R4751"/>
    </row>
    <row r="4752" ht="12.75">
      <c r="R4752"/>
    </row>
    <row r="4753" ht="12.75">
      <c r="R4753"/>
    </row>
    <row r="4754" ht="12.75">
      <c r="R4754"/>
    </row>
    <row r="4755" ht="12.75">
      <c r="R4755"/>
    </row>
    <row r="4756" ht="12.75">
      <c r="R4756"/>
    </row>
    <row r="4757" ht="12.75">
      <c r="R4757"/>
    </row>
    <row r="4758" ht="12.75">
      <c r="R4758"/>
    </row>
    <row r="4759" ht="12.75">
      <c r="R4759"/>
    </row>
    <row r="4760" ht="12.75">
      <c r="R4760"/>
    </row>
    <row r="4761" ht="12.75">
      <c r="R4761"/>
    </row>
    <row r="4762" ht="12.75">
      <c r="R4762"/>
    </row>
    <row r="4763" ht="12.75">
      <c r="R4763"/>
    </row>
    <row r="4764" ht="12.75">
      <c r="R4764"/>
    </row>
    <row r="4765" ht="12.75">
      <c r="R4765"/>
    </row>
    <row r="4766" ht="12.75">
      <c r="R4766"/>
    </row>
    <row r="4767" ht="12.75">
      <c r="R4767"/>
    </row>
    <row r="4768" ht="12.75">
      <c r="R4768"/>
    </row>
    <row r="4769" ht="12.75">
      <c r="R4769"/>
    </row>
    <row r="4770" ht="12.75">
      <c r="R4770"/>
    </row>
    <row r="4771" ht="12.75">
      <c r="R4771"/>
    </row>
    <row r="4772" ht="12.75">
      <c r="R4772"/>
    </row>
    <row r="4773" ht="12.75">
      <c r="R4773"/>
    </row>
    <row r="4774" ht="12.75">
      <c r="R4774"/>
    </row>
    <row r="4775" ht="12.75">
      <c r="R4775"/>
    </row>
    <row r="4776" ht="12.75">
      <c r="R4776"/>
    </row>
    <row r="4777" ht="12.75">
      <c r="R4777"/>
    </row>
    <row r="4778" ht="12.75">
      <c r="R4778"/>
    </row>
    <row r="4779" ht="12.75">
      <c r="R4779"/>
    </row>
    <row r="4780" ht="12.75">
      <c r="R4780"/>
    </row>
    <row r="4781" ht="12.75">
      <c r="R4781"/>
    </row>
    <row r="4782" ht="12.75">
      <c r="R4782"/>
    </row>
    <row r="4783" ht="12.75">
      <c r="R4783"/>
    </row>
    <row r="4784" ht="12.75">
      <c r="R4784"/>
    </row>
    <row r="4785" ht="12.75">
      <c r="R4785"/>
    </row>
    <row r="4786" ht="12.75">
      <c r="R4786"/>
    </row>
    <row r="4787" ht="12.75">
      <c r="R4787"/>
    </row>
    <row r="4788" ht="12.75">
      <c r="R4788"/>
    </row>
    <row r="4789" ht="12.75">
      <c r="R4789"/>
    </row>
    <row r="4790" ht="12.75">
      <c r="R4790"/>
    </row>
    <row r="4791" ht="12.75">
      <c r="R4791"/>
    </row>
    <row r="4792" ht="12.75">
      <c r="R4792"/>
    </row>
    <row r="4793" ht="12.75">
      <c r="R4793"/>
    </row>
    <row r="4794" ht="12.75">
      <c r="R4794"/>
    </row>
    <row r="4795" ht="12.75">
      <c r="R4795"/>
    </row>
    <row r="4796" ht="12.75">
      <c r="R4796"/>
    </row>
    <row r="4797" ht="12.75">
      <c r="R4797"/>
    </row>
    <row r="4798" ht="12.75">
      <c r="R4798"/>
    </row>
    <row r="4799" ht="12.75">
      <c r="R4799"/>
    </row>
    <row r="4800" ht="12.75">
      <c r="R4800"/>
    </row>
    <row r="4801" ht="12.75">
      <c r="R4801"/>
    </row>
    <row r="4802" ht="12.75">
      <c r="R4802"/>
    </row>
    <row r="4803" ht="12.75">
      <c r="R4803"/>
    </row>
    <row r="4804" ht="12.75">
      <c r="R4804"/>
    </row>
    <row r="4805" ht="12.75">
      <c r="R4805"/>
    </row>
    <row r="4806" ht="12.75">
      <c r="R4806"/>
    </row>
    <row r="4807" ht="12.75">
      <c r="R4807"/>
    </row>
    <row r="4808" ht="12.75">
      <c r="R4808"/>
    </row>
    <row r="4809" ht="12.75">
      <c r="R4809"/>
    </row>
    <row r="4810" ht="12.75">
      <c r="R4810"/>
    </row>
    <row r="4811" ht="12.75">
      <c r="R4811"/>
    </row>
    <row r="4812" ht="12.75">
      <c r="R4812"/>
    </row>
    <row r="4813" ht="12.75">
      <c r="R4813"/>
    </row>
    <row r="4814" ht="12.75">
      <c r="R4814"/>
    </row>
    <row r="4815" ht="12.75">
      <c r="R4815"/>
    </row>
    <row r="4816" ht="12.75">
      <c r="R4816"/>
    </row>
    <row r="4817" ht="12.75">
      <c r="R4817"/>
    </row>
    <row r="4818" ht="12.75">
      <c r="R4818"/>
    </row>
    <row r="4819" ht="12.75">
      <c r="R4819"/>
    </row>
    <row r="4820" ht="12.75">
      <c r="R4820"/>
    </row>
    <row r="4821" ht="12.75">
      <c r="R4821"/>
    </row>
    <row r="4822" ht="12.75">
      <c r="R4822"/>
    </row>
    <row r="4823" ht="12.75">
      <c r="R4823"/>
    </row>
    <row r="4824" ht="12.75">
      <c r="R4824"/>
    </row>
    <row r="4825" ht="12.75">
      <c r="R4825"/>
    </row>
    <row r="4826" ht="12.75">
      <c r="R4826"/>
    </row>
    <row r="4827" ht="12.75">
      <c r="R4827"/>
    </row>
    <row r="4828" ht="12.75">
      <c r="R4828"/>
    </row>
    <row r="4829" ht="12.75">
      <c r="R4829"/>
    </row>
    <row r="4830" ht="12.75">
      <c r="R4830"/>
    </row>
    <row r="4831" ht="12.75">
      <c r="R4831"/>
    </row>
    <row r="4832" ht="12.75">
      <c r="R4832"/>
    </row>
    <row r="4833" ht="12.75">
      <c r="R4833"/>
    </row>
    <row r="4834" ht="12.75">
      <c r="R4834"/>
    </row>
    <row r="4835" ht="12.75">
      <c r="R4835"/>
    </row>
    <row r="4836" ht="12.75">
      <c r="R4836"/>
    </row>
    <row r="4837" ht="12.75">
      <c r="R4837"/>
    </row>
    <row r="4838" ht="12.75">
      <c r="R4838"/>
    </row>
    <row r="4839" ht="12.75">
      <c r="R4839"/>
    </row>
    <row r="4840" ht="12.75">
      <c r="R4840"/>
    </row>
    <row r="4841" ht="12.75">
      <c r="R4841"/>
    </row>
    <row r="4842" ht="12.75">
      <c r="R4842"/>
    </row>
    <row r="4843" ht="12.75">
      <c r="R4843"/>
    </row>
    <row r="4844" ht="12.75">
      <c r="R4844"/>
    </row>
    <row r="4845" ht="12.75">
      <c r="R4845"/>
    </row>
    <row r="4846" ht="12.75">
      <c r="R4846"/>
    </row>
    <row r="4847" ht="12.75">
      <c r="R4847"/>
    </row>
    <row r="4848" ht="12.75">
      <c r="R4848"/>
    </row>
    <row r="4849" ht="12.75">
      <c r="R4849"/>
    </row>
    <row r="4850" ht="12.75">
      <c r="R4850"/>
    </row>
    <row r="4851" ht="12.75">
      <c r="R4851"/>
    </row>
    <row r="4852" ht="12.75">
      <c r="R4852"/>
    </row>
    <row r="4853" ht="12.75">
      <c r="R4853"/>
    </row>
    <row r="4854" ht="12.75">
      <c r="R4854"/>
    </row>
    <row r="4855" ht="12.75">
      <c r="R4855"/>
    </row>
    <row r="4856" ht="12.75">
      <c r="R4856"/>
    </row>
    <row r="4857" ht="12.75">
      <c r="R4857"/>
    </row>
    <row r="4858" ht="12.75">
      <c r="R4858"/>
    </row>
    <row r="4859" ht="12.75">
      <c r="R4859"/>
    </row>
    <row r="4860" ht="12.75">
      <c r="R4860"/>
    </row>
    <row r="4861" ht="12.75">
      <c r="R4861"/>
    </row>
    <row r="4862" ht="12.75">
      <c r="R4862"/>
    </row>
    <row r="4863" ht="12.75">
      <c r="R4863"/>
    </row>
    <row r="4864" ht="12.75">
      <c r="R4864"/>
    </row>
    <row r="4865" ht="12.75">
      <c r="R4865"/>
    </row>
    <row r="4866" ht="12.75">
      <c r="R4866"/>
    </row>
    <row r="4867" ht="12.75">
      <c r="R4867"/>
    </row>
    <row r="4868" ht="12.75">
      <c r="R4868"/>
    </row>
    <row r="4869" ht="12.75">
      <c r="R4869"/>
    </row>
    <row r="4870" ht="12.75">
      <c r="R4870"/>
    </row>
    <row r="4871" ht="12.75">
      <c r="R4871"/>
    </row>
    <row r="4872" ht="12.75">
      <c r="R4872"/>
    </row>
    <row r="4873" ht="12.75">
      <c r="R4873"/>
    </row>
    <row r="4874" ht="12.75">
      <c r="R4874"/>
    </row>
    <row r="4875" ht="12.75">
      <c r="R4875"/>
    </row>
    <row r="4876" ht="12.75">
      <c r="R4876"/>
    </row>
    <row r="4877" ht="12.75">
      <c r="R4877"/>
    </row>
    <row r="4878" ht="12.75">
      <c r="R4878"/>
    </row>
    <row r="4879" ht="12.75">
      <c r="R4879"/>
    </row>
    <row r="4880" ht="12.75">
      <c r="R4880"/>
    </row>
    <row r="4881" ht="12.75">
      <c r="R4881"/>
    </row>
    <row r="4882" ht="12.75">
      <c r="R4882"/>
    </row>
    <row r="4883" ht="12.75">
      <c r="R4883"/>
    </row>
    <row r="4884" ht="12.75">
      <c r="R4884"/>
    </row>
    <row r="4885" ht="12.75">
      <c r="R4885"/>
    </row>
    <row r="4886" ht="12.75">
      <c r="R4886"/>
    </row>
    <row r="4887" ht="12.75">
      <c r="R4887"/>
    </row>
    <row r="4888" ht="12.75">
      <c r="R4888"/>
    </row>
    <row r="4889" ht="12.75">
      <c r="R4889"/>
    </row>
    <row r="4890" ht="12.75">
      <c r="R4890"/>
    </row>
    <row r="4891" ht="12.75">
      <c r="R4891"/>
    </row>
    <row r="4892" ht="12.75">
      <c r="R4892"/>
    </row>
    <row r="4893" ht="12.75">
      <c r="R4893"/>
    </row>
    <row r="4894" ht="12.75">
      <c r="R4894"/>
    </row>
    <row r="4895" ht="12.75">
      <c r="R4895"/>
    </row>
    <row r="4896" ht="12.75">
      <c r="R4896"/>
    </row>
    <row r="4897" ht="12.75">
      <c r="R4897"/>
    </row>
    <row r="4898" ht="12.75">
      <c r="R4898"/>
    </row>
    <row r="4899" ht="12.75">
      <c r="R4899"/>
    </row>
    <row r="4900" ht="12.75">
      <c r="R4900"/>
    </row>
    <row r="4901" ht="12.75">
      <c r="R4901"/>
    </row>
    <row r="4902" ht="12.75">
      <c r="R4902"/>
    </row>
    <row r="4903" ht="12.75">
      <c r="R4903"/>
    </row>
    <row r="4904" ht="12.75">
      <c r="R4904"/>
    </row>
    <row r="4905" ht="12.75">
      <c r="R4905"/>
    </row>
    <row r="4906" ht="12.75">
      <c r="R4906"/>
    </row>
    <row r="4907" ht="12.75">
      <c r="R4907"/>
    </row>
    <row r="4908" ht="12.75">
      <c r="R4908"/>
    </row>
    <row r="4909" ht="12.75">
      <c r="R4909"/>
    </row>
    <row r="4910" ht="12.75">
      <c r="R4910"/>
    </row>
    <row r="4911" ht="12.75">
      <c r="R4911"/>
    </row>
    <row r="4912" ht="12.75">
      <c r="R4912"/>
    </row>
    <row r="4913" ht="12.75">
      <c r="R4913"/>
    </row>
    <row r="4914" ht="12.75">
      <c r="R4914"/>
    </row>
    <row r="4915" ht="12.75">
      <c r="R4915"/>
    </row>
    <row r="4916" ht="12.75">
      <c r="R4916"/>
    </row>
    <row r="4917" ht="12.75">
      <c r="R4917"/>
    </row>
    <row r="4918" ht="12.75">
      <c r="R4918"/>
    </row>
    <row r="4919" ht="12.75">
      <c r="R4919"/>
    </row>
    <row r="4920" ht="12.75">
      <c r="R4920"/>
    </row>
    <row r="4921" ht="12.75">
      <c r="R4921"/>
    </row>
    <row r="4922" ht="12.75">
      <c r="R4922"/>
    </row>
    <row r="4923" ht="12.75">
      <c r="R4923"/>
    </row>
    <row r="4924" ht="12.75">
      <c r="R4924"/>
    </row>
    <row r="4925" ht="12.75">
      <c r="R4925"/>
    </row>
    <row r="4926" ht="12.75">
      <c r="R4926"/>
    </row>
    <row r="4927" ht="12.75">
      <c r="R4927"/>
    </row>
    <row r="4928" ht="12.75">
      <c r="R4928"/>
    </row>
    <row r="4929" ht="12.75">
      <c r="R4929"/>
    </row>
    <row r="4930" ht="12.75">
      <c r="R4930"/>
    </row>
    <row r="4931" ht="12.75">
      <c r="R4931"/>
    </row>
    <row r="4932" ht="12.75">
      <c r="R4932"/>
    </row>
    <row r="4933" ht="12.75">
      <c r="R4933"/>
    </row>
    <row r="4934" ht="12.75">
      <c r="R4934"/>
    </row>
    <row r="4935" ht="12.75">
      <c r="R4935"/>
    </row>
    <row r="4936" ht="12.75">
      <c r="R4936"/>
    </row>
    <row r="4937" ht="12.75">
      <c r="R4937"/>
    </row>
    <row r="4938" ht="12.75">
      <c r="R4938"/>
    </row>
    <row r="4939" ht="12.75">
      <c r="R4939"/>
    </row>
    <row r="4940" ht="12.75">
      <c r="R4940"/>
    </row>
    <row r="4941" ht="12.75">
      <c r="R4941"/>
    </row>
    <row r="4942" ht="12.75">
      <c r="R4942"/>
    </row>
    <row r="4943" ht="12.75">
      <c r="R4943"/>
    </row>
    <row r="4944" ht="12.75">
      <c r="R4944"/>
    </row>
    <row r="4945" ht="12.75">
      <c r="R4945"/>
    </row>
    <row r="4946" ht="12.75">
      <c r="R4946"/>
    </row>
    <row r="4947" ht="12.75">
      <c r="R4947"/>
    </row>
    <row r="4948" ht="12.75">
      <c r="R4948"/>
    </row>
    <row r="4949" ht="12.75">
      <c r="R4949"/>
    </row>
    <row r="4950" ht="12.75">
      <c r="R4950"/>
    </row>
    <row r="4951" ht="12.75">
      <c r="R4951"/>
    </row>
    <row r="4952" ht="12.75">
      <c r="R4952"/>
    </row>
    <row r="4953" ht="12.75">
      <c r="R4953"/>
    </row>
    <row r="4954" ht="12.75">
      <c r="R4954"/>
    </row>
    <row r="4955" ht="12.75">
      <c r="R4955"/>
    </row>
    <row r="4956" ht="12.75">
      <c r="R4956"/>
    </row>
    <row r="4957" ht="12.75">
      <c r="R4957"/>
    </row>
    <row r="4958" ht="12.75">
      <c r="R4958"/>
    </row>
    <row r="4959" ht="12.75">
      <c r="R4959"/>
    </row>
    <row r="4960" ht="12.75">
      <c r="R4960"/>
    </row>
    <row r="4961" ht="12.75">
      <c r="R4961"/>
    </row>
    <row r="4962" ht="12.75">
      <c r="R4962"/>
    </row>
    <row r="4963" ht="12.75">
      <c r="R4963"/>
    </row>
    <row r="4964" ht="12.75">
      <c r="R4964"/>
    </row>
    <row r="4965" ht="12.75">
      <c r="R4965"/>
    </row>
    <row r="4966" ht="12.75">
      <c r="R4966"/>
    </row>
    <row r="4967" ht="12.75">
      <c r="R4967"/>
    </row>
    <row r="4968" ht="12.75">
      <c r="R4968"/>
    </row>
    <row r="4969" ht="12.75">
      <c r="R4969"/>
    </row>
    <row r="4970" ht="12.75">
      <c r="R4970"/>
    </row>
    <row r="4971" ht="12.75">
      <c r="R4971"/>
    </row>
    <row r="4972" ht="12.75">
      <c r="R4972"/>
    </row>
    <row r="4973" ht="12.75">
      <c r="R4973"/>
    </row>
    <row r="4974" ht="12.75">
      <c r="R4974"/>
    </row>
    <row r="4975" ht="12.75">
      <c r="R4975"/>
    </row>
    <row r="4976" ht="12.75">
      <c r="R4976"/>
    </row>
    <row r="4977" ht="12.75">
      <c r="R4977"/>
    </row>
    <row r="4978" ht="12.75">
      <c r="R4978"/>
    </row>
    <row r="4979" ht="12.75">
      <c r="R4979"/>
    </row>
    <row r="4980" ht="12.75">
      <c r="R4980"/>
    </row>
    <row r="4981" ht="12.75">
      <c r="R4981"/>
    </row>
    <row r="4982" ht="12.75">
      <c r="R4982"/>
    </row>
    <row r="4983" ht="12.75">
      <c r="R4983"/>
    </row>
    <row r="4984" ht="12.75">
      <c r="R4984"/>
    </row>
    <row r="4985" ht="12.75">
      <c r="R4985"/>
    </row>
    <row r="4986" ht="12.75">
      <c r="R4986"/>
    </row>
    <row r="4987" ht="12.75">
      <c r="R4987"/>
    </row>
    <row r="4988" ht="12.75">
      <c r="R4988"/>
    </row>
    <row r="4989" ht="12.75">
      <c r="R4989"/>
    </row>
    <row r="4990" ht="12.75">
      <c r="R4990"/>
    </row>
    <row r="4991" ht="12.75">
      <c r="R4991"/>
    </row>
    <row r="4992" ht="12.75">
      <c r="R4992"/>
    </row>
    <row r="4993" ht="12.75">
      <c r="R4993"/>
    </row>
    <row r="4994" ht="12.75">
      <c r="R4994"/>
    </row>
    <row r="4995" ht="12.75">
      <c r="R4995"/>
    </row>
    <row r="4996" ht="12.75">
      <c r="R4996"/>
    </row>
    <row r="4997" ht="12.75">
      <c r="R4997"/>
    </row>
    <row r="4998" ht="12.75">
      <c r="R4998"/>
    </row>
    <row r="4999" ht="12.75">
      <c r="R4999"/>
    </row>
    <row r="5000" ht="12.75">
      <c r="R5000"/>
    </row>
    <row r="5001" ht="12.75">
      <c r="R5001"/>
    </row>
    <row r="5002" ht="12.75">
      <c r="R5002"/>
    </row>
    <row r="5003" ht="12.75">
      <c r="R5003"/>
    </row>
    <row r="5004" ht="12.75">
      <c r="R5004"/>
    </row>
    <row r="5005" ht="12.75">
      <c r="R5005"/>
    </row>
    <row r="5006" ht="12.75">
      <c r="R5006"/>
    </row>
    <row r="5007" ht="12.75">
      <c r="R5007"/>
    </row>
    <row r="5008" ht="12.75">
      <c r="R5008"/>
    </row>
    <row r="5009" ht="12.75">
      <c r="R5009"/>
    </row>
    <row r="5010" ht="12.75">
      <c r="R5010"/>
    </row>
    <row r="5011" ht="12.75">
      <c r="R5011"/>
    </row>
    <row r="5012" ht="12.75">
      <c r="R5012"/>
    </row>
    <row r="5013" ht="12.75">
      <c r="R5013"/>
    </row>
    <row r="5014" ht="12.75">
      <c r="R5014"/>
    </row>
    <row r="5015" ht="12.75">
      <c r="R5015"/>
    </row>
    <row r="5016" ht="12.75">
      <c r="R5016"/>
    </row>
    <row r="5017" ht="12.75">
      <c r="R5017"/>
    </row>
    <row r="5018" ht="12.75">
      <c r="R5018"/>
    </row>
    <row r="5019" ht="12.75">
      <c r="R5019"/>
    </row>
    <row r="5020" ht="12.75">
      <c r="R5020"/>
    </row>
    <row r="5021" ht="12.75">
      <c r="R5021"/>
    </row>
    <row r="5022" ht="12.75">
      <c r="R5022"/>
    </row>
    <row r="5023" ht="12.75">
      <c r="R5023"/>
    </row>
    <row r="5024" ht="12.75">
      <c r="R5024"/>
    </row>
  </sheetData>
  <sheetProtection password="D826" sheet="1" objects="1" scenarios="1"/>
  <mergeCells count="28">
    <mergeCell ref="P93:P94"/>
    <mergeCell ref="P114:P115"/>
    <mergeCell ref="Q71:R71"/>
    <mergeCell ref="Q72:R72"/>
    <mergeCell ref="A5:A7"/>
    <mergeCell ref="B5:F5"/>
    <mergeCell ref="R7:R10"/>
    <mergeCell ref="G5:N5"/>
    <mergeCell ref="P30:P31"/>
    <mergeCell ref="P68:P69"/>
    <mergeCell ref="Q68:R69"/>
    <mergeCell ref="Q51:Q52"/>
    <mergeCell ref="Q30:Q31"/>
    <mergeCell ref="R65:AE65"/>
    <mergeCell ref="R66:AE66"/>
    <mergeCell ref="R67:AE67"/>
    <mergeCell ref="S68:W68"/>
    <mergeCell ref="X68:AE68"/>
    <mergeCell ref="Q120:AE120"/>
    <mergeCell ref="Q122:Q123"/>
    <mergeCell ref="S121:AE121"/>
    <mergeCell ref="S5:W5"/>
    <mergeCell ref="X5:AE5"/>
    <mergeCell ref="S57:T57"/>
    <mergeCell ref="X57:Y57"/>
    <mergeCell ref="Q93:Q94"/>
    <mergeCell ref="Q114:Q115"/>
    <mergeCell ref="Q70:R70"/>
  </mergeCells>
  <printOptions horizontalCentered="1"/>
  <pageMargins left="0.5" right="0.5" top="0.75" bottom="0.75" header="0.5" footer="0.5"/>
  <pageSetup fitToHeight="4" fitToWidth="1" horizontalDpi="600" verticalDpi="600" orientation="portrait" scale="65" r:id="rId4"/>
  <headerFooter alignWithMargins="0">
    <oddHeader>&amp;C&amp;"Arial,Bold"&amp;12Soil and Water Eligibility Tool Results</oddHeader>
    <oddFooter>&amp;RPage &amp;P of &amp;N</oddFooter>
  </headerFooter>
  <ignoredErrors>
    <ignoredError sqref="S21:W21"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W47"/>
  <sheetViews>
    <sheetView workbookViewId="0" topLeftCell="A1">
      <selection activeCell="E26" sqref="E26"/>
    </sheetView>
  </sheetViews>
  <sheetFormatPr defaultColWidth="9.140625" defaultRowHeight="12.75"/>
  <cols>
    <col min="2" max="2" width="18.140625" style="0" customWidth="1"/>
    <col min="3" max="7" width="20.28125" style="35" customWidth="1"/>
    <col min="8" max="12" width="20.28125" style="0" customWidth="1"/>
    <col min="13" max="13" width="9.140625" style="34" customWidth="1"/>
  </cols>
  <sheetData>
    <row r="1" spans="1:14" ht="13.5" thickBot="1">
      <c r="A1" s="391" t="s">
        <v>34</v>
      </c>
      <c r="B1" s="392"/>
      <c r="H1" s="35"/>
      <c r="I1" s="36"/>
      <c r="J1" s="36"/>
      <c r="K1" s="36"/>
      <c r="L1" s="36"/>
      <c r="M1"/>
      <c r="N1" s="34"/>
    </row>
    <row r="2" spans="3:23" s="25" customFormat="1" ht="12.75">
      <c r="C2" s="263"/>
      <c r="D2" s="42" t="s">
        <v>26</v>
      </c>
      <c r="E2"/>
      <c r="F2" s="263"/>
      <c r="G2"/>
      <c r="H2"/>
      <c r="I2"/>
      <c r="J2"/>
      <c r="K2"/>
      <c r="L2"/>
      <c r="M2"/>
      <c r="N2"/>
      <c r="O2"/>
      <c r="P2"/>
      <c r="Q2" s="33"/>
      <c r="R2" s="33"/>
      <c r="S2" s="33"/>
      <c r="T2" s="33"/>
      <c r="U2" s="33"/>
      <c r="V2" s="33"/>
      <c r="W2" s="33"/>
    </row>
    <row r="3" spans="3:23" s="25" customFormat="1" ht="12.75">
      <c r="C3" s="263"/>
      <c r="D3" s="42" t="s">
        <v>30</v>
      </c>
      <c r="E3"/>
      <c r="F3" s="263"/>
      <c r="G3"/>
      <c r="H3"/>
      <c r="I3"/>
      <c r="J3"/>
      <c r="K3"/>
      <c r="L3"/>
      <c r="M3"/>
      <c r="N3"/>
      <c r="O3"/>
      <c r="P3"/>
      <c r="Q3" s="33"/>
      <c r="R3" s="33"/>
      <c r="S3" s="33"/>
      <c r="T3" s="33"/>
      <c r="U3" s="33"/>
      <c r="V3" s="33"/>
      <c r="W3" s="33"/>
    </row>
    <row r="4" spans="3:23" s="25" customFormat="1" ht="12.75">
      <c r="C4" s="264"/>
      <c r="D4" s="42" t="s">
        <v>33</v>
      </c>
      <c r="E4"/>
      <c r="F4" s="264"/>
      <c r="G4"/>
      <c r="H4"/>
      <c r="I4"/>
      <c r="J4"/>
      <c r="K4"/>
      <c r="L4"/>
      <c r="M4"/>
      <c r="N4"/>
      <c r="O4"/>
      <c r="P4"/>
      <c r="Q4" s="33"/>
      <c r="R4" s="33"/>
      <c r="S4" s="33"/>
      <c r="T4" s="33"/>
      <c r="U4" s="33"/>
      <c r="V4" s="33"/>
      <c r="W4" s="33"/>
    </row>
    <row r="5" spans="3:11" s="25" customFormat="1" ht="12.75" customHeight="1">
      <c r="C5" s="69"/>
      <c r="D5" s="33">
        <v>1</v>
      </c>
      <c r="E5" s="33"/>
      <c r="F5" s="69"/>
      <c r="G5" s="33"/>
      <c r="H5" s="43"/>
      <c r="I5" s="43"/>
      <c r="J5" s="37"/>
      <c r="K5" s="37"/>
    </row>
    <row r="6" spans="3:11" s="25" customFormat="1" ht="12.75">
      <c r="C6" s="270"/>
      <c r="D6" s="33">
        <v>2</v>
      </c>
      <c r="E6" s="33"/>
      <c r="F6" s="270"/>
      <c r="G6" s="33"/>
      <c r="H6" s="43"/>
      <c r="I6" s="43"/>
      <c r="J6" s="38"/>
      <c r="K6" s="38"/>
    </row>
    <row r="7" spans="3:11" s="25" customFormat="1" ht="12.75">
      <c r="C7" s="83"/>
      <c r="D7" s="33" t="s">
        <v>47</v>
      </c>
      <c r="E7" s="33"/>
      <c r="F7" s="83"/>
      <c r="G7" s="33"/>
      <c r="H7" s="43"/>
      <c r="I7" s="43"/>
      <c r="J7" s="37"/>
      <c r="K7" s="37"/>
    </row>
    <row r="8" spans="3:11" s="25" customFormat="1" ht="12.75">
      <c r="C8" s="80"/>
      <c r="D8" s="33" t="s">
        <v>48</v>
      </c>
      <c r="E8" s="33"/>
      <c r="F8" s="80"/>
      <c r="G8" s="33"/>
      <c r="H8" s="43"/>
      <c r="I8" s="43"/>
      <c r="J8" s="37"/>
      <c r="K8" s="37"/>
    </row>
    <row r="9" spans="3:11" s="25" customFormat="1" ht="12.75">
      <c r="C9" s="80"/>
      <c r="D9" s="33" t="s">
        <v>49</v>
      </c>
      <c r="E9" s="33"/>
      <c r="F9" s="80"/>
      <c r="G9" s="33"/>
      <c r="H9" s="43"/>
      <c r="I9" s="43"/>
      <c r="J9" s="38"/>
      <c r="K9" s="38"/>
    </row>
    <row r="10" spans="3:11" s="25" customFormat="1" ht="12.75">
      <c r="C10" s="80"/>
      <c r="D10" s="33" t="s">
        <v>50</v>
      </c>
      <c r="E10" s="33"/>
      <c r="F10" s="80"/>
      <c r="G10" s="33"/>
      <c r="H10" s="43"/>
      <c r="I10" s="43"/>
      <c r="J10" s="43"/>
      <c r="K10" s="43"/>
    </row>
    <row r="11" spans="3:11" s="25" customFormat="1" ht="12.75">
      <c r="C11" s="80"/>
      <c r="D11" s="33" t="s">
        <v>51</v>
      </c>
      <c r="E11" s="33"/>
      <c r="F11" s="80"/>
      <c r="G11" s="33"/>
      <c r="H11" s="43"/>
      <c r="I11" s="43"/>
      <c r="J11" s="39"/>
      <c r="K11" s="39"/>
    </row>
    <row r="12" spans="3:11" s="25" customFormat="1" ht="12.75">
      <c r="C12" s="69"/>
      <c r="D12" s="33">
        <v>4</v>
      </c>
      <c r="E12" s="33"/>
      <c r="F12" s="69"/>
      <c r="G12" s="33"/>
      <c r="H12" s="43"/>
      <c r="I12" s="43"/>
      <c r="J12" s="40"/>
      <c r="K12" s="40"/>
    </row>
    <row r="13" spans="3:11" s="25" customFormat="1" ht="12.75">
      <c r="C13" s="69"/>
      <c r="D13" s="44">
        <v>5</v>
      </c>
      <c r="E13" s="44"/>
      <c r="F13" s="69"/>
      <c r="G13" s="44"/>
      <c r="H13" s="45"/>
      <c r="I13" s="45"/>
      <c r="J13" s="41"/>
      <c r="K13" s="41"/>
    </row>
    <row r="14" spans="3:11" s="25" customFormat="1" ht="12.75">
      <c r="C14" s="270"/>
      <c r="D14" s="46">
        <v>6</v>
      </c>
      <c r="E14" s="46"/>
      <c r="F14" s="270"/>
      <c r="G14" s="46"/>
      <c r="H14" s="47"/>
      <c r="I14" s="47"/>
      <c r="J14" s="41"/>
      <c r="K14" s="41"/>
    </row>
    <row r="15" spans="3:11" s="25" customFormat="1" ht="12.75">
      <c r="C15" s="69"/>
      <c r="D15" s="46">
        <v>7</v>
      </c>
      <c r="E15" s="46"/>
      <c r="F15" s="69"/>
      <c r="G15" s="46"/>
      <c r="H15" s="47"/>
      <c r="I15" s="47"/>
      <c r="J15" s="41"/>
      <c r="K15" s="41"/>
    </row>
    <row r="16" spans="3:11" s="25" customFormat="1" ht="12.75">
      <c r="C16" s="69"/>
      <c r="D16" s="33">
        <v>8</v>
      </c>
      <c r="E16" s="33"/>
      <c r="F16" s="69"/>
      <c r="G16" s="33"/>
      <c r="H16" s="43"/>
      <c r="I16" s="43"/>
      <c r="J16" s="37"/>
      <c r="K16" s="37"/>
    </row>
    <row r="17" spans="3:11" s="25" customFormat="1" ht="12.75">
      <c r="C17" s="69"/>
      <c r="D17" s="33">
        <v>9</v>
      </c>
      <c r="E17" s="33"/>
      <c r="F17" s="69"/>
      <c r="G17" s="33"/>
      <c r="H17" s="43"/>
      <c r="I17" s="43"/>
      <c r="J17" s="37"/>
      <c r="K17" s="37"/>
    </row>
    <row r="18" spans="3:11" s="25" customFormat="1" ht="12.75">
      <c r="C18" s="69"/>
      <c r="D18" s="33">
        <v>10</v>
      </c>
      <c r="E18" s="33"/>
      <c r="F18" s="69"/>
      <c r="G18" s="33"/>
      <c r="H18" s="43"/>
      <c r="I18" s="43"/>
      <c r="J18" s="37"/>
      <c r="K18" s="37"/>
    </row>
    <row r="19" spans="3:11" s="25" customFormat="1" ht="12.75">
      <c r="C19" s="69"/>
      <c r="D19" s="33">
        <v>11</v>
      </c>
      <c r="E19" s="33"/>
      <c r="F19" s="69"/>
      <c r="G19" s="33"/>
      <c r="H19" s="43"/>
      <c r="I19" s="43"/>
      <c r="J19" s="37"/>
      <c r="K19" s="37"/>
    </row>
    <row r="20" spans="3:11" s="25" customFormat="1" ht="12.75">
      <c r="C20" s="270"/>
      <c r="D20" s="33">
        <v>12</v>
      </c>
      <c r="E20" s="33"/>
      <c r="F20" s="270"/>
      <c r="G20" s="33"/>
      <c r="H20" s="43"/>
      <c r="I20" s="43"/>
      <c r="J20" s="37"/>
      <c r="K20" s="37"/>
    </row>
    <row r="21" spans="3:11" s="25" customFormat="1" ht="12.75">
      <c r="C21" s="270"/>
      <c r="D21" s="33">
        <v>13</v>
      </c>
      <c r="E21" s="33"/>
      <c r="F21" s="270"/>
      <c r="G21" s="33"/>
      <c r="H21" s="43"/>
      <c r="I21" s="43"/>
      <c r="J21" s="38"/>
      <c r="K21" s="38"/>
    </row>
    <row r="22" spans="3:11" s="25" customFormat="1" ht="12.75">
      <c r="C22" s="270"/>
      <c r="D22" s="33">
        <v>14</v>
      </c>
      <c r="E22" s="33"/>
      <c r="F22" s="270"/>
      <c r="G22" s="33"/>
      <c r="H22" s="43"/>
      <c r="I22" s="43"/>
      <c r="J22" s="38"/>
      <c r="K22" s="38"/>
    </row>
    <row r="23" spans="3:11" s="25" customFormat="1" ht="12.75">
      <c r="C23" s="270"/>
      <c r="D23" s="33" t="s">
        <v>55</v>
      </c>
      <c r="E23" s="33"/>
      <c r="F23" s="270"/>
      <c r="G23" s="33"/>
      <c r="H23" s="43"/>
      <c r="I23" s="43"/>
      <c r="J23" s="38"/>
      <c r="K23" s="38"/>
    </row>
    <row r="24" spans="3:11" s="25" customFormat="1" ht="12.75">
      <c r="C24" s="270"/>
      <c r="D24" s="33" t="s">
        <v>56</v>
      </c>
      <c r="E24" s="33"/>
      <c r="F24" s="270"/>
      <c r="G24" s="33"/>
      <c r="H24" s="43"/>
      <c r="I24" s="43"/>
      <c r="J24" s="38"/>
      <c r="K24" s="38"/>
    </row>
    <row r="25" spans="3:11" s="25" customFormat="1" ht="12.75">
      <c r="C25" s="270"/>
      <c r="D25" s="33">
        <v>16</v>
      </c>
      <c r="E25" s="33"/>
      <c r="F25" s="270"/>
      <c r="G25" s="33"/>
      <c r="H25" s="43"/>
      <c r="I25" s="43"/>
      <c r="J25" s="38"/>
      <c r="K25" s="38"/>
    </row>
    <row r="26" spans="3:11" s="25" customFormat="1" ht="12.75">
      <c r="C26" s="270"/>
      <c r="D26" s="33">
        <v>17</v>
      </c>
      <c r="E26" s="33"/>
      <c r="F26" s="270"/>
      <c r="G26" s="33"/>
      <c r="H26" s="43"/>
      <c r="I26" s="43"/>
      <c r="J26" s="38"/>
      <c r="K26" s="38"/>
    </row>
    <row r="27" spans="3:11" s="25" customFormat="1" ht="12.75">
      <c r="C27" s="270"/>
      <c r="D27" s="33">
        <v>18</v>
      </c>
      <c r="E27" s="33"/>
      <c r="F27" s="270"/>
      <c r="G27" s="33"/>
      <c r="H27" s="43"/>
      <c r="I27" s="43"/>
      <c r="J27" s="38"/>
      <c r="K27" s="38"/>
    </row>
    <row r="28" spans="3:11" s="25" customFormat="1" ht="12.75">
      <c r="C28" s="270"/>
      <c r="D28" s="33" t="s">
        <v>52</v>
      </c>
      <c r="E28" s="33"/>
      <c r="F28" s="270"/>
      <c r="G28" s="33"/>
      <c r="H28" s="43"/>
      <c r="I28" s="43"/>
      <c r="J28" s="38"/>
      <c r="K28" s="38"/>
    </row>
    <row r="29" spans="3:11" s="25" customFormat="1" ht="12.75">
      <c r="C29" s="270"/>
      <c r="D29" s="33" t="s">
        <v>53</v>
      </c>
      <c r="E29" s="33"/>
      <c r="F29" s="270"/>
      <c r="G29" s="33"/>
      <c r="H29" s="43"/>
      <c r="I29" s="43"/>
      <c r="J29" s="38"/>
      <c r="K29" s="38"/>
    </row>
    <row r="30" spans="3:11" s="25" customFormat="1" ht="12.75">
      <c r="C30" s="270"/>
      <c r="D30" s="33" t="s">
        <v>54</v>
      </c>
      <c r="E30" s="33"/>
      <c r="F30" s="270"/>
      <c r="G30" s="33"/>
      <c r="H30" s="43"/>
      <c r="I30" s="43"/>
      <c r="J30" s="38"/>
      <c r="K30" s="38"/>
    </row>
    <row r="31" spans="3:11" s="25" customFormat="1" ht="12.75">
      <c r="C31" s="270"/>
      <c r="D31" s="33">
        <v>20</v>
      </c>
      <c r="E31" s="33"/>
      <c r="F31" s="270"/>
      <c r="G31" s="33"/>
      <c r="H31" s="43"/>
      <c r="I31" s="43"/>
      <c r="J31" s="38"/>
      <c r="K31" s="38"/>
    </row>
    <row r="32" spans="3:11" s="25" customFormat="1" ht="12.75">
      <c r="C32" s="270"/>
      <c r="D32" s="33">
        <v>21</v>
      </c>
      <c r="E32" s="33"/>
      <c r="F32" s="270"/>
      <c r="G32" s="33"/>
      <c r="H32" s="43"/>
      <c r="I32" s="43"/>
      <c r="J32" s="38"/>
      <c r="K32" s="38"/>
    </row>
    <row r="33" spans="3:11" s="25" customFormat="1" ht="12.75">
      <c r="C33" s="270"/>
      <c r="D33" s="33">
        <v>22</v>
      </c>
      <c r="E33" s="33"/>
      <c r="F33" s="270"/>
      <c r="G33" s="33"/>
      <c r="H33" s="43"/>
      <c r="I33" s="43"/>
      <c r="J33" s="38"/>
      <c r="K33" s="38"/>
    </row>
    <row r="34" spans="3:11" s="25" customFormat="1" ht="12.75">
      <c r="C34" s="270"/>
      <c r="D34" s="33">
        <v>23</v>
      </c>
      <c r="E34" s="33"/>
      <c r="F34" s="270"/>
      <c r="G34" s="33"/>
      <c r="H34" s="43"/>
      <c r="I34" s="43"/>
      <c r="J34" s="38"/>
      <c r="K34" s="38"/>
    </row>
    <row r="35" spans="3:11" s="25" customFormat="1" ht="12.75">
      <c r="C35" s="270"/>
      <c r="D35" s="33">
        <v>24</v>
      </c>
      <c r="E35" s="33"/>
      <c r="F35" s="270"/>
      <c r="G35" s="33"/>
      <c r="H35" s="43"/>
      <c r="I35" s="43"/>
      <c r="J35" s="38"/>
      <c r="K35" s="38"/>
    </row>
    <row r="36" spans="3:11" s="25" customFormat="1" ht="12.75">
      <c r="C36" s="270"/>
      <c r="D36" s="33">
        <v>25</v>
      </c>
      <c r="E36" s="33"/>
      <c r="F36" s="270"/>
      <c r="G36" s="33"/>
      <c r="H36" s="43"/>
      <c r="I36" s="43"/>
      <c r="J36" s="38"/>
      <c r="K36" s="38"/>
    </row>
    <row r="37" spans="3:11" s="25" customFormat="1" ht="12.75">
      <c r="C37" s="270"/>
      <c r="D37" s="33">
        <v>26</v>
      </c>
      <c r="E37" s="33"/>
      <c r="F37" s="270"/>
      <c r="G37" s="33"/>
      <c r="H37" s="43"/>
      <c r="I37" s="43"/>
      <c r="J37" s="38"/>
      <c r="K37" s="38"/>
    </row>
    <row r="38" spans="3:11" s="25" customFormat="1" ht="12.75">
      <c r="C38" s="270"/>
      <c r="D38" s="33" t="s">
        <v>106</v>
      </c>
      <c r="E38" s="33"/>
      <c r="F38" s="270"/>
      <c r="G38" s="33"/>
      <c r="H38" s="43"/>
      <c r="I38" s="43"/>
      <c r="J38" s="38"/>
      <c r="K38" s="38"/>
    </row>
    <row r="39" spans="3:11" s="25" customFormat="1" ht="12.75">
      <c r="C39" s="270"/>
      <c r="D39" s="33" t="s">
        <v>107</v>
      </c>
      <c r="E39" s="33"/>
      <c r="F39" s="270"/>
      <c r="G39" s="33"/>
      <c r="H39" s="43"/>
      <c r="I39" s="43"/>
      <c r="J39" s="38"/>
      <c r="K39" s="38"/>
    </row>
    <row r="40" spans="3:11" s="25" customFormat="1" ht="12.75">
      <c r="C40" s="270"/>
      <c r="D40" s="33" t="s">
        <v>108</v>
      </c>
      <c r="E40" s="33"/>
      <c r="F40" s="270"/>
      <c r="G40" s="33"/>
      <c r="H40" s="43"/>
      <c r="I40" s="43"/>
      <c r="J40" s="38"/>
      <c r="K40" s="38"/>
    </row>
    <row r="41" spans="3:11" s="25" customFormat="1" ht="12.75">
      <c r="C41" s="270"/>
      <c r="D41" s="33">
        <v>28</v>
      </c>
      <c r="E41" s="33"/>
      <c r="F41" s="270"/>
      <c r="G41" s="33"/>
      <c r="H41" s="43"/>
      <c r="I41" s="43"/>
      <c r="J41" s="38"/>
      <c r="K41" s="38"/>
    </row>
    <row r="42" spans="3:11" s="25" customFormat="1" ht="12.75">
      <c r="C42" s="270"/>
      <c r="D42" s="33" t="s">
        <v>109</v>
      </c>
      <c r="E42" s="33"/>
      <c r="F42" s="270"/>
      <c r="G42" s="33"/>
      <c r="H42" s="43"/>
      <c r="I42" s="43"/>
      <c r="J42" s="38"/>
      <c r="K42" s="38"/>
    </row>
    <row r="43" spans="3:11" s="25" customFormat="1" ht="12.75">
      <c r="C43" s="270"/>
      <c r="D43" s="33" t="s">
        <v>110</v>
      </c>
      <c r="E43" s="33"/>
      <c r="F43" s="270"/>
      <c r="G43" s="33"/>
      <c r="H43" s="43"/>
      <c r="I43" s="43"/>
      <c r="J43" s="38"/>
      <c r="K43" s="38"/>
    </row>
    <row r="44" spans="3:11" s="25" customFormat="1" ht="12.75">
      <c r="C44" s="270"/>
      <c r="D44" s="33">
        <v>30</v>
      </c>
      <c r="E44" s="33"/>
      <c r="F44" s="270"/>
      <c r="G44" s="33"/>
      <c r="H44" s="43"/>
      <c r="I44" s="43"/>
      <c r="J44" s="38"/>
      <c r="K44" s="38"/>
    </row>
    <row r="45" spans="3:11" s="25" customFormat="1" ht="12.75">
      <c r="C45" s="270"/>
      <c r="D45" s="33">
        <v>31</v>
      </c>
      <c r="E45" s="33"/>
      <c r="F45" s="270"/>
      <c r="G45" s="33"/>
      <c r="H45" s="43"/>
      <c r="I45" s="43"/>
      <c r="J45" s="38"/>
      <c r="K45" s="38"/>
    </row>
    <row r="46" spans="3:11" s="25" customFormat="1" ht="12.75">
      <c r="C46" s="270"/>
      <c r="D46" s="33">
        <v>32</v>
      </c>
      <c r="E46" s="33"/>
      <c r="F46" s="270"/>
      <c r="G46" s="33"/>
      <c r="H46" s="43"/>
      <c r="I46" s="43"/>
      <c r="J46" s="38"/>
      <c r="K46" s="38"/>
    </row>
    <row r="47" spans="3:11" s="25" customFormat="1" ht="12.75">
      <c r="C47" s="270"/>
      <c r="D47" s="33">
        <v>33</v>
      </c>
      <c r="E47" s="33"/>
      <c r="F47" s="270"/>
      <c r="G47" s="33"/>
      <c r="H47" s="43"/>
      <c r="I47" s="43"/>
      <c r="J47" s="38"/>
      <c r="K47" s="38"/>
    </row>
  </sheetData>
  <sheetProtection/>
  <mergeCells count="1">
    <mergeCell ref="A1:B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
  <dimension ref="B1:M32"/>
  <sheetViews>
    <sheetView workbookViewId="0" topLeftCell="A1">
      <selection activeCell="J23" sqref="J23"/>
    </sheetView>
  </sheetViews>
  <sheetFormatPr defaultColWidth="9.140625" defaultRowHeight="12.75"/>
  <cols>
    <col min="1" max="1" width="4.28125" style="84" customWidth="1"/>
    <col min="2" max="2" width="12.00390625" style="0" customWidth="1"/>
    <col min="3" max="3" width="11.7109375" style="0" customWidth="1"/>
    <col min="4" max="4" width="11.8515625" style="0" customWidth="1"/>
    <col min="5" max="5" width="11.00390625" style="0" customWidth="1"/>
    <col min="6" max="6" width="13.00390625" style="0" customWidth="1"/>
    <col min="7" max="7" width="11.421875" style="0" customWidth="1"/>
    <col min="9" max="15" width="9.140625" style="84" customWidth="1"/>
  </cols>
  <sheetData>
    <row r="1" spans="2:8" ht="13.5" thickBot="1">
      <c r="B1" s="84"/>
      <c r="C1" s="84"/>
      <c r="D1" s="84"/>
      <c r="E1" s="84"/>
      <c r="F1" s="84"/>
      <c r="G1" s="84"/>
      <c r="H1" s="84"/>
    </row>
    <row r="2" spans="2:13" ht="15.75">
      <c r="B2" s="84"/>
      <c r="C2" s="399" t="s">
        <v>112</v>
      </c>
      <c r="D2" s="400"/>
      <c r="E2" s="400"/>
      <c r="F2" s="400"/>
      <c r="G2" s="401"/>
      <c r="H2" s="84"/>
      <c r="M2" s="271"/>
    </row>
    <row r="3" spans="2:8" ht="13.5" thickBot="1">
      <c r="B3" s="84"/>
      <c r="C3" s="402" t="s">
        <v>113</v>
      </c>
      <c r="D3" s="403"/>
      <c r="E3" s="403"/>
      <c r="F3" s="403"/>
      <c r="G3" s="404"/>
      <c r="H3" s="84"/>
    </row>
    <row r="4" spans="2:8" ht="12.75">
      <c r="B4" s="272"/>
      <c r="C4" s="272"/>
      <c r="D4" s="272"/>
      <c r="E4" s="84"/>
      <c r="F4" s="84"/>
      <c r="G4" s="84"/>
      <c r="H4" s="84"/>
    </row>
    <row r="5" spans="2:8" ht="12.75">
      <c r="B5" s="273" t="s">
        <v>114</v>
      </c>
      <c r="C5" s="274"/>
      <c r="D5" s="275"/>
      <c r="E5" s="84"/>
      <c r="F5" s="273" t="s">
        <v>115</v>
      </c>
      <c r="G5" s="274"/>
      <c r="H5" s="275"/>
    </row>
    <row r="6" spans="2:8" ht="12.75">
      <c r="B6" s="276" t="s">
        <v>116</v>
      </c>
      <c r="C6" s="287">
        <v>0</v>
      </c>
      <c r="D6" s="277" t="e">
        <f>C6/(SUM(C$6:C$10))</f>
        <v>#DIV/0!</v>
      </c>
      <c r="E6" s="84"/>
      <c r="F6" s="276" t="s">
        <v>116</v>
      </c>
      <c r="G6" s="287">
        <v>0</v>
      </c>
      <c r="H6" s="278"/>
    </row>
    <row r="7" spans="2:8" ht="12.75">
      <c r="B7" s="276" t="s">
        <v>124</v>
      </c>
      <c r="C7" s="287">
        <v>0</v>
      </c>
      <c r="D7" s="277" t="e">
        <f>C7/(SUM(C$6:C$10))</f>
        <v>#DIV/0!</v>
      </c>
      <c r="E7" s="84"/>
      <c r="F7" s="276" t="s">
        <v>124</v>
      </c>
      <c r="G7" s="287">
        <v>0</v>
      </c>
      <c r="H7" s="278"/>
    </row>
    <row r="8" spans="2:8" ht="12.75">
      <c r="B8" s="276" t="s">
        <v>117</v>
      </c>
      <c r="C8" s="287">
        <v>0</v>
      </c>
      <c r="D8" s="277" t="e">
        <f>C8/(SUM(C$6:C$10))</f>
        <v>#DIV/0!</v>
      </c>
      <c r="E8" s="84"/>
      <c r="F8" s="276" t="s">
        <v>117</v>
      </c>
      <c r="G8" s="287">
        <v>0</v>
      </c>
      <c r="H8" s="278"/>
    </row>
    <row r="9" spans="2:8" ht="12.75">
      <c r="B9" s="276" t="s">
        <v>118</v>
      </c>
      <c r="C9" s="287">
        <v>0</v>
      </c>
      <c r="D9" s="277" t="e">
        <f>C9/(SUM(C$6:C$10))</f>
        <v>#DIV/0!</v>
      </c>
      <c r="E9" s="84"/>
      <c r="F9" s="276" t="s">
        <v>118</v>
      </c>
      <c r="G9" s="287">
        <v>0</v>
      </c>
      <c r="H9" s="278"/>
    </row>
    <row r="10" spans="2:8" ht="12.75">
      <c r="B10" s="276" t="s">
        <v>119</v>
      </c>
      <c r="C10" s="287">
        <v>0</v>
      </c>
      <c r="D10" s="277" t="e">
        <f>C10/(SUM(C$6:C$10))</f>
        <v>#DIV/0!</v>
      </c>
      <c r="E10" s="84"/>
      <c r="F10" s="276" t="s">
        <v>119</v>
      </c>
      <c r="G10" s="287">
        <v>0</v>
      </c>
      <c r="H10" s="278"/>
    </row>
    <row r="11" spans="2:8" ht="12.75">
      <c r="B11" s="279" t="s">
        <v>3</v>
      </c>
      <c r="C11" s="280"/>
      <c r="D11" s="281" t="e">
        <f>SUM(D6:D10)</f>
        <v>#DIV/0!</v>
      </c>
      <c r="E11" s="84"/>
      <c r="F11" s="282"/>
      <c r="G11" s="283"/>
      <c r="H11" s="284"/>
    </row>
    <row r="12" spans="2:8" ht="29.25" customHeight="1" thickBot="1">
      <c r="B12" s="285"/>
      <c r="C12" s="84"/>
      <c r="D12" s="84"/>
      <c r="E12" s="84"/>
      <c r="F12" s="84"/>
      <c r="G12" s="84"/>
      <c r="H12" s="84"/>
    </row>
    <row r="13" spans="2:8" ht="18" customHeight="1" thickBot="1">
      <c r="B13" s="405" t="s">
        <v>120</v>
      </c>
      <c r="C13" s="406"/>
      <c r="D13" s="406"/>
      <c r="E13" s="286">
        <f>IF(C6&gt;0,(D6*G6)+(D7*G7)+(D8*G8)+(D9*G9)+(D10*G10),0)</f>
        <v>0</v>
      </c>
      <c r="F13" s="84"/>
      <c r="G13" s="84"/>
      <c r="H13" s="84"/>
    </row>
    <row r="14" spans="2:8" ht="12.75">
      <c r="B14" s="84"/>
      <c r="C14" s="84"/>
      <c r="D14" s="84"/>
      <c r="E14" s="84"/>
      <c r="F14" s="84"/>
      <c r="G14" s="84"/>
      <c r="H14" s="84"/>
    </row>
    <row r="15" spans="2:8" ht="12.75">
      <c r="B15" s="84"/>
      <c r="C15" s="84"/>
      <c r="D15" s="84"/>
      <c r="E15" s="84"/>
      <c r="F15" s="84"/>
      <c r="G15" s="84"/>
      <c r="H15" s="84"/>
    </row>
    <row r="16" spans="2:8" ht="12.75">
      <c r="B16" s="84"/>
      <c r="C16" s="84"/>
      <c r="D16" s="84"/>
      <c r="E16" s="84"/>
      <c r="F16" s="84"/>
      <c r="G16" s="84"/>
      <c r="H16" s="84"/>
    </row>
    <row r="17" spans="2:8" ht="39.75" customHeight="1">
      <c r="B17" s="407" t="s">
        <v>121</v>
      </c>
      <c r="C17" s="408"/>
      <c r="D17" s="408"/>
      <c r="E17" s="408"/>
      <c r="F17" s="408"/>
      <c r="G17" s="408"/>
      <c r="H17" s="409"/>
    </row>
    <row r="18" s="272" customFormat="1" ht="12.75"/>
    <row r="19" spans="2:8" ht="12.75">
      <c r="B19" s="393" t="s">
        <v>122</v>
      </c>
      <c r="C19" s="394"/>
      <c r="D19" s="394"/>
      <c r="E19" s="394"/>
      <c r="F19" s="394"/>
      <c r="G19" s="394"/>
      <c r="H19" s="395"/>
    </row>
    <row r="20" spans="2:8" ht="12.75">
      <c r="B20" s="396" t="s">
        <v>123</v>
      </c>
      <c r="C20" s="397"/>
      <c r="D20" s="397"/>
      <c r="E20" s="397"/>
      <c r="F20" s="397"/>
      <c r="G20" s="397"/>
      <c r="H20" s="398"/>
    </row>
    <row r="21" spans="2:8" ht="12.75">
      <c r="B21" s="84"/>
      <c r="C21" s="84"/>
      <c r="D21" s="84"/>
      <c r="E21" s="84"/>
      <c r="F21" s="84"/>
      <c r="G21" s="84"/>
      <c r="H21" s="84"/>
    </row>
    <row r="22" spans="2:8" ht="12.75">
      <c r="B22" s="84"/>
      <c r="C22" s="84"/>
      <c r="D22" s="84"/>
      <c r="E22" s="84"/>
      <c r="F22" s="84"/>
      <c r="G22" s="84"/>
      <c r="H22" s="84"/>
    </row>
    <row r="23" spans="2:8" ht="12.75">
      <c r="B23" s="84"/>
      <c r="C23" s="84"/>
      <c r="D23" s="84"/>
      <c r="E23" s="84"/>
      <c r="F23" s="84"/>
      <c r="G23" s="84"/>
      <c r="H23" s="84"/>
    </row>
    <row r="24" spans="2:8" ht="12.75">
      <c r="B24" s="84"/>
      <c r="C24" s="84"/>
      <c r="D24" s="84"/>
      <c r="E24" s="84"/>
      <c r="F24" s="84"/>
      <c r="G24" s="84"/>
      <c r="H24" s="84"/>
    </row>
    <row r="25" spans="2:8" ht="12.75">
      <c r="B25" s="84"/>
      <c r="C25" s="84"/>
      <c r="D25" s="84"/>
      <c r="E25" s="84"/>
      <c r="F25" s="84"/>
      <c r="G25" s="84"/>
      <c r="H25" s="84"/>
    </row>
    <row r="26" spans="2:8" ht="12.75">
      <c r="B26" s="84"/>
      <c r="C26" s="84"/>
      <c r="D26" s="84"/>
      <c r="E26" s="84"/>
      <c r="F26" s="84"/>
      <c r="G26" s="84"/>
      <c r="H26" s="84"/>
    </row>
    <row r="27" spans="2:8" ht="12.75">
      <c r="B27" s="84"/>
      <c r="C27" s="84"/>
      <c r="D27" s="84"/>
      <c r="E27" s="84"/>
      <c r="F27" s="84"/>
      <c r="G27" s="84"/>
      <c r="H27" s="84"/>
    </row>
    <row r="28" spans="2:8" ht="12.75">
      <c r="B28" s="84"/>
      <c r="C28" s="84"/>
      <c r="D28" s="84"/>
      <c r="E28" s="84"/>
      <c r="F28" s="84"/>
      <c r="G28" s="84"/>
      <c r="H28" s="84"/>
    </row>
    <row r="29" spans="2:8" ht="12.75">
      <c r="B29" s="84"/>
      <c r="C29" s="84"/>
      <c r="D29" s="84"/>
      <c r="E29" s="84"/>
      <c r="F29" s="84"/>
      <c r="G29" s="84"/>
      <c r="H29" s="84"/>
    </row>
    <row r="30" spans="2:8" ht="12.75">
      <c r="B30" s="84"/>
      <c r="C30" s="84"/>
      <c r="D30" s="84"/>
      <c r="E30" s="84"/>
      <c r="F30" s="84"/>
      <c r="G30" s="84"/>
      <c r="H30" s="84"/>
    </row>
    <row r="31" spans="2:8" ht="12.75">
      <c r="B31" s="84"/>
      <c r="C31" s="84"/>
      <c r="D31" s="84"/>
      <c r="E31" s="84"/>
      <c r="F31" s="84"/>
      <c r="G31" s="84"/>
      <c r="H31" s="84"/>
    </row>
    <row r="32" spans="2:8" ht="12.75">
      <c r="B32" s="84"/>
      <c r="C32" s="84"/>
      <c r="D32" s="84"/>
      <c r="E32" s="84"/>
      <c r="F32" s="84"/>
      <c r="G32" s="84"/>
      <c r="H32" s="84"/>
    </row>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sheetData>
  <sheetProtection password="8199" sheet="1" objects="1" scenarios="1"/>
  <mergeCells count="6">
    <mergeCell ref="B19:H19"/>
    <mergeCell ref="B20:H20"/>
    <mergeCell ref="C2:G2"/>
    <mergeCell ref="C3:G3"/>
    <mergeCell ref="B13:D13"/>
    <mergeCell ref="B17:H17"/>
  </mergeCells>
  <printOptions/>
  <pageMargins left="0.75" right="0.75" top="1" bottom="1" header="0.5" footer="0.5"/>
  <pageSetup horizontalDpi="600" verticalDpi="600" orientation="portrait" r:id="rId2"/>
  <ignoredErrors>
    <ignoredError sqref="D6:D11" evalError="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SWET</dc:title>
  <dc:subject/>
  <dc:creator>USDA NRCS</dc:creator>
  <cp:keywords/>
  <dc:description/>
  <cp:lastModifiedBy>norm.widman</cp:lastModifiedBy>
  <cp:lastPrinted>2008-04-15T19:27:09Z</cp:lastPrinted>
  <dcterms:created xsi:type="dcterms:W3CDTF">2007-02-05T18:33:06Z</dcterms:created>
  <dcterms:modified xsi:type="dcterms:W3CDTF">2008-04-17T17:51:23Z</dcterms:modified>
  <cp:category/>
  <cp:version/>
  <cp:contentType/>
  <cp:contentStatus/>
</cp:coreProperties>
</file>