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60" windowHeight="5520" activeTab="0"/>
  </bookViews>
  <sheets>
    <sheet name="completed" sheetId="1" r:id="rId1"/>
    <sheet name="announced" sheetId="2" r:id="rId2"/>
  </sheets>
  <definedNames>
    <definedName name="_xlnm.Print_Area" localSheetId="1">'announced'!$A$1:$G$24</definedName>
    <definedName name="_xlnm.Print_Area" localSheetId="0">'completed'!$A$1:$N$33</definedName>
  </definedNames>
  <calcPr fullCalcOnLoad="1"/>
</workbook>
</file>

<file path=xl/sharedStrings.xml><?xml version="1.0" encoding="utf-8"?>
<sst xmlns="http://schemas.openxmlformats.org/spreadsheetml/2006/main" count="158" uniqueCount="79">
  <si>
    <t>Type of Competition</t>
  </si>
  <si>
    <t>Function Competed/Description</t>
  </si>
  <si>
    <t>Incremental Costs of Conducting Studies</t>
  </si>
  <si>
    <t>Announced Competitions*</t>
  </si>
  <si>
    <t>Competition Description</t>
  </si>
  <si>
    <t>SUMMARY:</t>
  </si>
  <si>
    <t>FY 2003 COMPETITIVE SOURCING ACTIVITIES SUMMARY</t>
  </si>
  <si>
    <t># of FTE in study</t>
  </si>
  <si>
    <t>Location (State)</t>
  </si>
  <si>
    <t>Start Date (Mo/Yr)</t>
  </si>
  <si>
    <r>
      <t xml:space="preserve">Anticipated Savings or Quantifiable Description of Improvements in Service or Performance </t>
    </r>
    <r>
      <rPr>
        <sz val="10"/>
        <rFont val="Times New Roman"/>
        <family val="1"/>
      </rPr>
      <t>(if available)</t>
    </r>
  </si>
  <si>
    <t>General Services Administration</t>
  </si>
  <si>
    <t>Office of the Chief Financial Officer, Indian Trust Accounting Division</t>
  </si>
  <si>
    <t>Standard (Old  Circular)</t>
  </si>
  <si>
    <t>MD</t>
  </si>
  <si>
    <t>Footnotes:</t>
  </si>
  <si>
    <t>April, 2003</t>
  </si>
  <si>
    <t>COMPLETED COMPETITIONS</t>
  </si>
  <si>
    <t>(Dollars in Millions)</t>
  </si>
  <si>
    <t>Savings and/or Performance Improvements</t>
  </si>
  <si>
    <t>End Date (Mo/Yr)</t>
  </si>
  <si>
    <t>Winning Provider</t>
  </si>
  <si>
    <t>FY 2003 Costs</t>
  </si>
  <si>
    <t>Total Cost -- All Years</t>
  </si>
  <si>
    <t>Estimated Savings</t>
  </si>
  <si>
    <t>Period of Est. Savings</t>
  </si>
  <si>
    <t>Annualized Savings</t>
  </si>
  <si>
    <r>
      <t xml:space="preserve">Actual Savings </t>
    </r>
    <r>
      <rPr>
        <sz val="10"/>
        <rFont val="Times New Roman"/>
        <family val="1"/>
      </rPr>
      <t>(if available)</t>
    </r>
  </si>
  <si>
    <r>
      <t xml:space="preserve">Quantifiable Description of Improvements in Service or Performance </t>
    </r>
    <r>
      <rPr>
        <sz val="10"/>
        <rFont val="Times New Roman"/>
        <family val="1"/>
      </rPr>
      <t>(if appropriate)</t>
    </r>
  </si>
  <si>
    <t>N/A</t>
  </si>
  <si>
    <t>over 5 years</t>
  </si>
  <si>
    <t>Operation of the GSA Library (OCPO)</t>
  </si>
  <si>
    <t>DC</t>
  </si>
  <si>
    <t>OGP - Federal Acquisition Institute (FAI)</t>
  </si>
  <si>
    <t>Direct Conversion</t>
  </si>
  <si>
    <t>Better performance rather than cost savings</t>
  </si>
  <si>
    <t>OGP- Federal Procurement Data System (FPDS)</t>
  </si>
  <si>
    <t>over 10 years</t>
  </si>
  <si>
    <t>National Customer Service Center  (NCSC) - Call Center</t>
  </si>
  <si>
    <t>Standard (Old Circular)</t>
  </si>
  <si>
    <t>In-House</t>
  </si>
  <si>
    <t>Supply Distribution Facilities (Warehouses)</t>
  </si>
  <si>
    <t xml:space="preserve">Direct Conversion </t>
  </si>
  <si>
    <t>General Management</t>
  </si>
  <si>
    <t>annually</t>
  </si>
  <si>
    <t>Improvements are in procurement of specialized technical expertise on an as-needed basis, which was not available from in-house employees.</t>
  </si>
  <si>
    <t>Fleet Management</t>
  </si>
  <si>
    <t>Nationwide</t>
  </si>
  <si>
    <t>Improvements are in efficiencies derived from in-house cost-reimbursable business model and enhanced technologies in areas of vehicle auctions and invoice processing as Touchless Fleet concept evolves.</t>
  </si>
  <si>
    <t>Total number competitions - 1</t>
  </si>
  <si>
    <t>Total number of FTEs being studied - 32</t>
  </si>
  <si>
    <t>Total FY 2003 costs to conduct studies - $0.133M</t>
  </si>
  <si>
    <t>Craft and Trade</t>
  </si>
  <si>
    <t>Financial Operations</t>
  </si>
  <si>
    <t>LAN Management</t>
  </si>
  <si>
    <t>VA</t>
  </si>
  <si>
    <t>Admin Support</t>
  </si>
  <si>
    <t>Payroll</t>
  </si>
  <si>
    <t>Streamlined Pursuant to a Determination (Old Circular)</t>
  </si>
  <si>
    <t>KS</t>
  </si>
  <si>
    <t>Information Technology</t>
  </si>
  <si>
    <t>Craft and Trade II</t>
  </si>
  <si>
    <t>GA, TX, VA, IL, CO, WA, NJ, CA</t>
  </si>
  <si>
    <t>NY, PA, NJ, GA, CA, AK</t>
  </si>
  <si>
    <t>(Dollars in Milliions)</t>
  </si>
  <si>
    <t>MO</t>
  </si>
  <si>
    <t>MA, NY, PA, GA, IL, MO, TX, CO, CA, WA, DC</t>
  </si>
  <si>
    <t>1,122 FTEs Studied FY 2003</t>
  </si>
  <si>
    <t>$ 0.1M in Costs for FY 2003</t>
  </si>
  <si>
    <t>$130.2M in anticipated savings associated with 2003 studies (some of these costs/savings are government-wide, as in the OGP FPDS direct conversion).</t>
  </si>
  <si>
    <t>Streamlined (New Circular</t>
  </si>
  <si>
    <t>GA</t>
  </si>
  <si>
    <t>PA</t>
  </si>
  <si>
    <t>Over 3 Years</t>
  </si>
  <si>
    <t>1.  Original solicitation under old circular was cancelled.  Activity is being re-competed under the revised circular.</t>
  </si>
  <si>
    <t>Contractor</t>
  </si>
  <si>
    <t>17 Competitions</t>
  </si>
  <si>
    <t>Subtotal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</si>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</sst>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"/>
    <numFmt numFmtId="167" formatCode="m/d"/>
    <numFmt numFmtId="168" formatCode="&quot;$&quot;#,##0.0"/>
    <numFmt numFmtId="169" formatCode="&quot;$&quot;#,##0.000"/>
    <numFmt numFmtId="170" formatCode="#,##0.000"/>
    <numFmt numFmtId="171" formatCode="0.000"/>
    <numFmt numFmtId="172" formatCode="_(&quot;$&quot;* #,##0.000_);_(&quot;$&quot;* \(#,##0.000\);_(&quot;$&quot;* &quot;-&quot;???_);_(@_)"/>
    <numFmt numFmtId="173" formatCode="0.000000"/>
    <numFmt numFmtId="174" formatCode="0.0000000"/>
    <numFmt numFmtId="175" formatCode="0.0000000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6" fontId="1" fillId="0" borderId="4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8" fontId="1" fillId="0" borderId="4" xfId="0" applyNumberFormat="1" applyFont="1" applyBorder="1" applyAlignment="1">
      <alignment horizontal="center" vertical="top"/>
    </xf>
    <xf numFmtId="8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166" fontId="1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170" fontId="1" fillId="0" borderId="8" xfId="0" applyNumberFormat="1" applyFont="1" applyBorder="1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2" fontId="1" fillId="0" borderId="15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2" fontId="1" fillId="0" borderId="15" xfId="0" applyNumberFormat="1" applyFont="1" applyBorder="1" applyAlignment="1">
      <alignment horizontal="right" vertical="top"/>
    </xf>
    <xf numFmtId="2" fontId="1" fillId="0" borderId="6" xfId="0" applyNumberFormat="1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2" fontId="1" fillId="0" borderId="13" xfId="0" applyNumberFormat="1" applyFont="1" applyBorder="1" applyAlignment="1">
      <alignment horizontal="right" vertical="top"/>
    </xf>
    <xf numFmtId="17" fontId="1" fillId="0" borderId="4" xfId="0" applyNumberFormat="1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0" borderId="16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top"/>
    </xf>
    <xf numFmtId="2" fontId="1" fillId="0" borderId="4" xfId="0" applyNumberFormat="1" applyFont="1" applyBorder="1" applyAlignment="1">
      <alignment vertical="top"/>
    </xf>
    <xf numFmtId="2" fontId="1" fillId="0" borderId="3" xfId="0" applyNumberFormat="1" applyFont="1" applyBorder="1" applyAlignment="1">
      <alignment horizontal="right" vertical="top"/>
    </xf>
    <xf numFmtId="2" fontId="1" fillId="0" borderId="12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168" fontId="1" fillId="0" borderId="1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right" vertical="top"/>
    </xf>
    <xf numFmtId="168" fontId="1" fillId="0" borderId="2" xfId="0" applyNumberFormat="1" applyFont="1" applyBorder="1" applyAlignment="1">
      <alignment horizontal="center" vertical="top"/>
    </xf>
    <xf numFmtId="168" fontId="1" fillId="0" borderId="13" xfId="0" applyNumberFormat="1" applyFont="1" applyBorder="1" applyAlignment="1">
      <alignment horizontal="right" vertical="top"/>
    </xf>
    <xf numFmtId="165" fontId="1" fillId="0" borderId="4" xfId="0" applyNumberFormat="1" applyFont="1" applyBorder="1" applyAlignment="1">
      <alignment horizontal="right" vertical="top"/>
    </xf>
    <xf numFmtId="168" fontId="1" fillId="0" borderId="2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168" fontId="1" fillId="0" borderId="14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17" fontId="4" fillId="0" borderId="4" xfId="0" applyNumberFormat="1" applyFont="1" applyBorder="1" applyAlignment="1">
      <alignment vertical="top"/>
    </xf>
    <xf numFmtId="0" fontId="4" fillId="0" borderId="12" xfId="0" applyFont="1" applyBorder="1" applyAlignment="1">
      <alignment horizontal="left"/>
    </xf>
    <xf numFmtId="168" fontId="4" fillId="0" borderId="2" xfId="0" applyNumberFormat="1" applyFont="1" applyBorder="1" applyAlignment="1">
      <alignment horizontal="center" vertical="top"/>
    </xf>
    <xf numFmtId="168" fontId="4" fillId="0" borderId="13" xfId="0" applyNumberFormat="1" applyFont="1" applyBorder="1" applyAlignment="1">
      <alignment horizontal="center" vertical="top"/>
    </xf>
    <xf numFmtId="173" fontId="4" fillId="0" borderId="13" xfId="0" applyNumberFormat="1" applyFont="1" applyBorder="1" applyAlignment="1">
      <alignment horizontal="right" vertical="top"/>
    </xf>
    <xf numFmtId="174" fontId="4" fillId="0" borderId="13" xfId="0" applyNumberFormat="1" applyFont="1" applyBorder="1" applyAlignment="1">
      <alignment horizontal="right" vertical="top"/>
    </xf>
    <xf numFmtId="175" fontId="4" fillId="0" borderId="13" xfId="0" applyNumberFormat="1" applyFont="1" applyBorder="1" applyAlignment="1">
      <alignment horizontal="right" vertical="top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7" fontId="1" fillId="0" borderId="4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8" fontId="1" fillId="0" borderId="17" xfId="0" applyNumberFormat="1" applyFont="1" applyBorder="1" applyAlignment="1">
      <alignment/>
    </xf>
    <xf numFmtId="0" fontId="1" fillId="0" borderId="3" xfId="0" applyFont="1" applyBorder="1" applyAlignment="1">
      <alignment vertical="top"/>
    </xf>
    <xf numFmtId="8" fontId="1" fillId="0" borderId="0" xfId="0" applyNumberFormat="1" applyFont="1" applyAlignment="1">
      <alignment/>
    </xf>
    <xf numFmtId="0" fontId="1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4" xfId="0" applyFont="1" applyBorder="1" applyAlignment="1">
      <alignment/>
    </xf>
    <xf numFmtId="0" fontId="4" fillId="0" borderId="3" xfId="0" applyFont="1" applyBorder="1" applyAlignment="1">
      <alignment horizontal="right" vertical="top"/>
    </xf>
    <xf numFmtId="1" fontId="4" fillId="0" borderId="13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2" fontId="1" fillId="0" borderId="4" xfId="17" applyNumberFormat="1" applyFont="1" applyBorder="1" applyAlignment="1">
      <alignment horizontal="right" vertical="top"/>
    </xf>
    <xf numFmtId="2" fontId="1" fillId="0" borderId="13" xfId="17" applyNumberFormat="1" applyFont="1" applyBorder="1" applyAlignment="1">
      <alignment horizontal="right" vertical="top"/>
    </xf>
    <xf numFmtId="2" fontId="1" fillId="0" borderId="3" xfId="17" applyNumberFormat="1" applyFont="1" applyBorder="1" applyAlignment="1">
      <alignment horizontal="right" vertical="top"/>
    </xf>
    <xf numFmtId="2" fontId="1" fillId="0" borderId="1" xfId="17" applyNumberFormat="1" applyFont="1" applyBorder="1" applyAlignment="1">
      <alignment horizontal="right" vertical="top"/>
    </xf>
    <xf numFmtId="2" fontId="1" fillId="0" borderId="2" xfId="17" applyNumberFormat="1" applyFont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A1" sqref="A1:N1"/>
    </sheetView>
  </sheetViews>
  <sheetFormatPr defaultColWidth="9.140625" defaultRowHeight="12.75"/>
  <cols>
    <col min="1" max="16384" width="15.28125" style="1" customWidth="1"/>
  </cols>
  <sheetData>
    <row r="1" spans="1:14" ht="12.75" customHeight="1">
      <c r="A1" s="121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2.75" customHeight="1">
      <c r="A2" s="123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2.75">
      <c r="A4" s="124" t="s">
        <v>17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2.75">
      <c r="A5" s="129" t="s">
        <v>64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27" ht="12.75" customHeight="1">
      <c r="A6" s="21" t="s">
        <v>4</v>
      </c>
      <c r="B6" s="22"/>
      <c r="C6" s="22"/>
      <c r="D6" s="23"/>
      <c r="E6" s="22"/>
      <c r="F6" s="22"/>
      <c r="G6" s="23"/>
      <c r="H6" s="125" t="s">
        <v>2</v>
      </c>
      <c r="I6" s="125"/>
      <c r="J6" s="126" t="s">
        <v>19</v>
      </c>
      <c r="K6" s="125"/>
      <c r="L6" s="125"/>
      <c r="M6" s="127"/>
      <c r="N6" s="128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14" ht="12.75" customHeight="1">
      <c r="A7" s="4" t="s">
        <v>1</v>
      </c>
      <c r="B7" s="5" t="s">
        <v>0</v>
      </c>
      <c r="C7" s="6" t="s">
        <v>8</v>
      </c>
      <c r="D7" s="7" t="s">
        <v>7</v>
      </c>
      <c r="E7" s="7" t="s">
        <v>9</v>
      </c>
      <c r="F7" s="7" t="s">
        <v>20</v>
      </c>
      <c r="G7" s="25" t="s">
        <v>21</v>
      </c>
      <c r="H7" s="26" t="s">
        <v>22</v>
      </c>
      <c r="I7" s="6" t="s">
        <v>23</v>
      </c>
      <c r="J7" s="4" t="s">
        <v>24</v>
      </c>
      <c r="K7" s="5" t="s">
        <v>25</v>
      </c>
      <c r="L7" s="5" t="s">
        <v>26</v>
      </c>
      <c r="M7" s="5" t="s">
        <v>27</v>
      </c>
      <c r="N7" s="27" t="s">
        <v>28</v>
      </c>
    </row>
    <row r="8" spans="1:14" s="67" customFormat="1" ht="12.75">
      <c r="A8" s="100" t="s">
        <v>31</v>
      </c>
      <c r="B8" s="101" t="s">
        <v>34</v>
      </c>
      <c r="C8" s="47" t="s">
        <v>32</v>
      </c>
      <c r="D8" s="46">
        <v>5</v>
      </c>
      <c r="E8" s="102">
        <v>37956</v>
      </c>
      <c r="F8" s="102">
        <v>37986</v>
      </c>
      <c r="G8" s="60" t="s">
        <v>75</v>
      </c>
      <c r="H8" s="61" t="s">
        <v>29</v>
      </c>
      <c r="I8" s="62" t="s">
        <v>29</v>
      </c>
      <c r="J8" s="48">
        <v>0.5</v>
      </c>
      <c r="K8" s="30" t="s">
        <v>30</v>
      </c>
      <c r="L8" s="46">
        <v>0.1</v>
      </c>
      <c r="M8" s="30" t="s">
        <v>29</v>
      </c>
      <c r="N8" s="31"/>
    </row>
    <row r="9" spans="1:14" s="67" customFormat="1" ht="12.75" customHeight="1">
      <c r="A9" s="103" t="s">
        <v>33</v>
      </c>
      <c r="B9" s="101" t="s">
        <v>34</v>
      </c>
      <c r="C9" s="104" t="s">
        <v>32</v>
      </c>
      <c r="D9" s="101">
        <v>6</v>
      </c>
      <c r="E9" s="102">
        <v>37257</v>
      </c>
      <c r="F9" s="102">
        <v>37681</v>
      </c>
      <c r="G9" s="60" t="s">
        <v>75</v>
      </c>
      <c r="H9" s="61" t="s">
        <v>29</v>
      </c>
      <c r="I9" s="62" t="s">
        <v>29</v>
      </c>
      <c r="J9" s="100">
        <v>0</v>
      </c>
      <c r="K9" s="30" t="s">
        <v>30</v>
      </c>
      <c r="L9" s="101">
        <v>0</v>
      </c>
      <c r="M9" s="101"/>
      <c r="N9" s="65" t="s">
        <v>35</v>
      </c>
    </row>
    <row r="10" spans="1:14" s="67" customFormat="1" ht="12.75">
      <c r="A10" s="103" t="s">
        <v>36</v>
      </c>
      <c r="B10" s="101" t="s">
        <v>34</v>
      </c>
      <c r="C10" s="104" t="s">
        <v>32</v>
      </c>
      <c r="D10" s="101">
        <v>14</v>
      </c>
      <c r="E10" s="102">
        <v>37257</v>
      </c>
      <c r="F10" s="102">
        <v>37561</v>
      </c>
      <c r="G10" s="60" t="s">
        <v>75</v>
      </c>
      <c r="H10" s="61" t="s">
        <v>29</v>
      </c>
      <c r="I10" s="62" t="s">
        <v>29</v>
      </c>
      <c r="J10" s="100">
        <v>89.4</v>
      </c>
      <c r="K10" s="30" t="s">
        <v>37</v>
      </c>
      <c r="L10" s="101">
        <v>8.94</v>
      </c>
      <c r="M10" s="101"/>
      <c r="N10" s="105"/>
    </row>
    <row r="11" spans="1:16" s="67" customFormat="1" ht="12.75">
      <c r="A11" s="106" t="s">
        <v>52</v>
      </c>
      <c r="B11" s="11" t="s">
        <v>34</v>
      </c>
      <c r="C11" s="107" t="s">
        <v>66</v>
      </c>
      <c r="D11" s="11">
        <v>608</v>
      </c>
      <c r="E11" s="59">
        <v>37865</v>
      </c>
      <c r="F11" s="59">
        <v>37865</v>
      </c>
      <c r="G11" s="89" t="s">
        <v>75</v>
      </c>
      <c r="H11" s="52">
        <v>0</v>
      </c>
      <c r="I11" s="53">
        <v>0</v>
      </c>
      <c r="J11" s="54">
        <v>7.24</v>
      </c>
      <c r="K11" s="38" t="s">
        <v>44</v>
      </c>
      <c r="L11" s="56">
        <v>7.24</v>
      </c>
      <c r="M11" s="38"/>
      <c r="N11" s="39"/>
      <c r="P11" s="86"/>
    </row>
    <row r="12" spans="1:16" s="67" customFormat="1" ht="12.75">
      <c r="A12" s="106" t="s">
        <v>61</v>
      </c>
      <c r="B12" s="11" t="s">
        <v>34</v>
      </c>
      <c r="C12" s="107" t="s">
        <v>47</v>
      </c>
      <c r="D12" s="11">
        <v>156</v>
      </c>
      <c r="E12" s="59">
        <v>37530</v>
      </c>
      <c r="F12" s="59">
        <v>37894</v>
      </c>
      <c r="G12" s="60" t="s">
        <v>75</v>
      </c>
      <c r="H12" s="52"/>
      <c r="I12" s="53"/>
      <c r="J12" s="54"/>
      <c r="K12" s="38"/>
      <c r="L12" s="56"/>
      <c r="M12" s="38"/>
      <c r="N12" s="89"/>
      <c r="O12" s="86"/>
      <c r="P12" s="86"/>
    </row>
    <row r="13" spans="1:16" s="67" customFormat="1" ht="12.75">
      <c r="A13" s="106" t="s">
        <v>56</v>
      </c>
      <c r="B13" s="11" t="s">
        <v>34</v>
      </c>
      <c r="C13" s="107" t="s">
        <v>32</v>
      </c>
      <c r="D13" s="11">
        <v>1</v>
      </c>
      <c r="E13" s="59">
        <v>37767</v>
      </c>
      <c r="F13" s="59">
        <v>37767</v>
      </c>
      <c r="G13" s="60" t="s">
        <v>75</v>
      </c>
      <c r="H13" s="49"/>
      <c r="I13" s="50"/>
      <c r="J13" s="51"/>
      <c r="K13" s="38"/>
      <c r="L13" s="81"/>
      <c r="M13" s="38"/>
      <c r="N13" s="28"/>
      <c r="O13" s="86"/>
      <c r="P13" s="86"/>
    </row>
    <row r="14" spans="1:16" s="67" customFormat="1" ht="12.75">
      <c r="A14" s="106" t="s">
        <v>43</v>
      </c>
      <c r="B14" s="11" t="s">
        <v>34</v>
      </c>
      <c r="C14" s="107" t="s">
        <v>55</v>
      </c>
      <c r="D14" s="11">
        <v>24</v>
      </c>
      <c r="E14" s="59">
        <v>37622</v>
      </c>
      <c r="F14" s="59">
        <v>37712</v>
      </c>
      <c r="G14" s="60" t="s">
        <v>75</v>
      </c>
      <c r="H14" s="49">
        <v>0</v>
      </c>
      <c r="I14" s="50">
        <v>0</v>
      </c>
      <c r="J14" s="51"/>
      <c r="K14" s="38"/>
      <c r="L14" s="35"/>
      <c r="M14" s="38"/>
      <c r="N14" s="39"/>
      <c r="O14" s="86"/>
      <c r="P14" s="86"/>
    </row>
    <row r="15" spans="1:16" s="67" customFormat="1" ht="12.75">
      <c r="A15" s="106" t="s">
        <v>54</v>
      </c>
      <c r="B15" s="11" t="s">
        <v>34</v>
      </c>
      <c r="C15" s="107" t="s">
        <v>55</v>
      </c>
      <c r="D15" s="11">
        <v>6</v>
      </c>
      <c r="E15" s="59">
        <v>37622</v>
      </c>
      <c r="F15" s="59">
        <v>37683</v>
      </c>
      <c r="G15" s="60" t="s">
        <v>75</v>
      </c>
      <c r="H15" s="49">
        <v>0</v>
      </c>
      <c r="I15" s="50">
        <v>0</v>
      </c>
      <c r="J15" s="51"/>
      <c r="K15" s="38"/>
      <c r="L15" s="79"/>
      <c r="M15" s="38"/>
      <c r="N15" s="39"/>
      <c r="O15" s="86"/>
      <c r="P15" s="86"/>
    </row>
    <row r="16" spans="1:15" s="67" customFormat="1" ht="12.75">
      <c r="A16" s="106" t="s">
        <v>41</v>
      </c>
      <c r="B16" s="11" t="s">
        <v>42</v>
      </c>
      <c r="C16" s="107" t="s">
        <v>62</v>
      </c>
      <c r="D16" s="35">
        <v>50</v>
      </c>
      <c r="E16" s="59">
        <v>37530</v>
      </c>
      <c r="F16" s="59">
        <v>37712</v>
      </c>
      <c r="G16" s="89" t="s">
        <v>75</v>
      </c>
      <c r="H16" s="49">
        <v>0</v>
      </c>
      <c r="I16" s="73">
        <v>0.179797</v>
      </c>
      <c r="J16" s="49">
        <v>26.5060241</v>
      </c>
      <c r="K16" s="32" t="s">
        <v>37</v>
      </c>
      <c r="L16" s="55">
        <f>J16/10</f>
        <v>2.6506024100000003</v>
      </c>
      <c r="M16" s="32" t="s">
        <v>29</v>
      </c>
      <c r="N16" s="89"/>
      <c r="O16" s="108"/>
    </row>
    <row r="17" spans="1:15" s="67" customFormat="1" ht="12.75">
      <c r="A17" s="68" t="s">
        <v>43</v>
      </c>
      <c r="B17" s="70" t="s">
        <v>42</v>
      </c>
      <c r="C17" s="109" t="s">
        <v>63</v>
      </c>
      <c r="D17" s="42">
        <v>30</v>
      </c>
      <c r="E17" s="59">
        <v>36951</v>
      </c>
      <c r="F17" s="59">
        <v>37681</v>
      </c>
      <c r="G17" s="89" t="s">
        <v>75</v>
      </c>
      <c r="H17" s="58">
        <v>0</v>
      </c>
      <c r="I17" s="63">
        <v>0</v>
      </c>
      <c r="J17" s="58">
        <v>0.213468</v>
      </c>
      <c r="K17" s="75" t="s">
        <v>44</v>
      </c>
      <c r="L17" s="64">
        <v>0.213268</v>
      </c>
      <c r="M17" s="75" t="s">
        <v>29</v>
      </c>
      <c r="N17" s="83"/>
      <c r="O17" s="110"/>
    </row>
    <row r="18" spans="1:16" s="67" customFormat="1" ht="12.75" customHeight="1">
      <c r="A18" s="68" t="s">
        <v>60</v>
      </c>
      <c r="B18" s="70" t="s">
        <v>42</v>
      </c>
      <c r="C18" s="111" t="s">
        <v>55</v>
      </c>
      <c r="D18" s="57">
        <v>7</v>
      </c>
      <c r="E18" s="59">
        <v>36892</v>
      </c>
      <c r="F18" s="59">
        <v>37500</v>
      </c>
      <c r="G18" s="90" t="s">
        <v>75</v>
      </c>
      <c r="H18" s="58">
        <v>0</v>
      </c>
      <c r="I18" s="58">
        <v>0</v>
      </c>
      <c r="J18" s="58">
        <v>0</v>
      </c>
      <c r="K18" s="75" t="s">
        <v>29</v>
      </c>
      <c r="L18" s="78" t="s">
        <v>29</v>
      </c>
      <c r="M18" s="75" t="s">
        <v>29</v>
      </c>
      <c r="N18" s="82" t="s">
        <v>45</v>
      </c>
      <c r="O18" s="36"/>
      <c r="P18" s="36"/>
    </row>
    <row r="19" spans="1:14" s="67" customFormat="1" ht="12.75" customHeight="1">
      <c r="A19" s="68" t="s">
        <v>46</v>
      </c>
      <c r="B19" s="70" t="s">
        <v>42</v>
      </c>
      <c r="C19" s="111" t="s">
        <v>47</v>
      </c>
      <c r="D19" s="57">
        <v>47</v>
      </c>
      <c r="E19" s="59">
        <v>36892</v>
      </c>
      <c r="F19" s="59">
        <v>37681</v>
      </c>
      <c r="G19" s="60" t="s">
        <v>75</v>
      </c>
      <c r="H19" s="58">
        <v>0</v>
      </c>
      <c r="I19" s="72">
        <v>0</v>
      </c>
      <c r="J19" s="74">
        <v>0</v>
      </c>
      <c r="K19" s="77" t="s">
        <v>29</v>
      </c>
      <c r="L19" s="80" t="s">
        <v>29</v>
      </c>
      <c r="M19" s="77" t="s">
        <v>29</v>
      </c>
      <c r="N19" s="82" t="s">
        <v>48</v>
      </c>
    </row>
    <row r="20" spans="1:14" s="114" customFormat="1" ht="12.75">
      <c r="A20" s="112" t="s">
        <v>77</v>
      </c>
      <c r="B20" s="91"/>
      <c r="C20" s="118">
        <v>12</v>
      </c>
      <c r="D20" s="92">
        <f>SUM(D8:D19)</f>
        <v>954</v>
      </c>
      <c r="E20" s="93"/>
      <c r="F20" s="93"/>
      <c r="G20" s="94"/>
      <c r="H20" s="119">
        <f>SUM(H8:H19)</f>
        <v>0</v>
      </c>
      <c r="I20" s="97">
        <f>SUM(I8:I19)</f>
        <v>0.179797</v>
      </c>
      <c r="J20" s="98">
        <f>SUM(J8:J19)</f>
        <v>123.85949210000001</v>
      </c>
      <c r="K20" s="95"/>
      <c r="L20" s="99">
        <f>SUM(L8:L19)</f>
        <v>19.14387041</v>
      </c>
      <c r="M20" s="96"/>
      <c r="N20" s="113"/>
    </row>
    <row r="21" spans="1:24" s="67" customFormat="1" ht="12.75" customHeight="1">
      <c r="A21" s="115" t="s">
        <v>38</v>
      </c>
      <c r="B21" s="69" t="s">
        <v>39</v>
      </c>
      <c r="C21" s="109" t="s">
        <v>65</v>
      </c>
      <c r="D21" s="11">
        <v>34</v>
      </c>
      <c r="E21" s="59">
        <v>37347</v>
      </c>
      <c r="F21" s="59">
        <v>37865</v>
      </c>
      <c r="G21" s="28" t="s">
        <v>40</v>
      </c>
      <c r="H21" s="71">
        <v>0.090109</v>
      </c>
      <c r="I21" s="71">
        <v>0.107796</v>
      </c>
      <c r="J21" s="71">
        <v>6.357805</v>
      </c>
      <c r="K21" s="32" t="s">
        <v>30</v>
      </c>
      <c r="L21" s="55">
        <v>1.271561</v>
      </c>
      <c r="M21" s="75" t="s">
        <v>29</v>
      </c>
      <c r="N21" s="28"/>
      <c r="O21" s="33"/>
      <c r="P21" s="34"/>
      <c r="Q21" s="34"/>
      <c r="R21" s="34"/>
      <c r="S21" s="34"/>
      <c r="T21" s="34"/>
      <c r="U21" s="34"/>
      <c r="V21" s="34"/>
      <c r="W21" s="34"/>
      <c r="X21" s="34"/>
    </row>
    <row r="22" spans="1:14" s="114" customFormat="1" ht="12.75">
      <c r="A22" s="112" t="s">
        <v>77</v>
      </c>
      <c r="B22" s="91"/>
      <c r="C22" s="118">
        <v>1</v>
      </c>
      <c r="D22" s="92">
        <f>SUM(D21)</f>
        <v>34</v>
      </c>
      <c r="E22" s="93"/>
      <c r="F22" s="93"/>
      <c r="G22" s="94"/>
      <c r="H22" s="97">
        <f>SUM(H21)</f>
        <v>0.090109</v>
      </c>
      <c r="I22" s="97">
        <f>SUM(I21)</f>
        <v>0.107796</v>
      </c>
      <c r="J22" s="98">
        <f>SUM(J21)</f>
        <v>6.357805</v>
      </c>
      <c r="K22" s="95"/>
      <c r="L22" s="99">
        <f>SUM(L21)</f>
        <v>1.271561</v>
      </c>
      <c r="M22" s="96"/>
      <c r="N22" s="113"/>
    </row>
    <row r="23" spans="1:16" s="67" customFormat="1" ht="12.75" customHeight="1">
      <c r="A23" s="116" t="s">
        <v>53</v>
      </c>
      <c r="B23" s="41" t="s">
        <v>70</v>
      </c>
      <c r="C23" s="109" t="s">
        <v>71</v>
      </c>
      <c r="D23" s="11">
        <v>51</v>
      </c>
      <c r="E23" s="59">
        <v>37824</v>
      </c>
      <c r="F23" s="59">
        <v>37879</v>
      </c>
      <c r="G23" s="28" t="s">
        <v>40</v>
      </c>
      <c r="H23" s="136">
        <f>0.039/3</f>
        <v>0.013</v>
      </c>
      <c r="I23" s="136">
        <v>0.013</v>
      </c>
      <c r="J23" s="136">
        <v>0</v>
      </c>
      <c r="K23" s="11" t="s">
        <v>73</v>
      </c>
      <c r="L23" s="136">
        <f>J23/3</f>
        <v>0</v>
      </c>
      <c r="M23" s="58" t="s">
        <v>29</v>
      </c>
      <c r="N23" s="105"/>
      <c r="O23" s="86"/>
      <c r="P23" s="86"/>
    </row>
    <row r="24" spans="1:16" s="67" customFormat="1" ht="12.75" customHeight="1">
      <c r="A24" s="116" t="s">
        <v>53</v>
      </c>
      <c r="B24" s="41" t="s">
        <v>70</v>
      </c>
      <c r="C24" s="107" t="s">
        <v>55</v>
      </c>
      <c r="D24" s="11">
        <v>43</v>
      </c>
      <c r="E24" s="59">
        <v>37824</v>
      </c>
      <c r="F24" s="59">
        <v>37879</v>
      </c>
      <c r="G24" s="28" t="s">
        <v>40</v>
      </c>
      <c r="H24" s="136">
        <f>0.039/3</f>
        <v>0.013</v>
      </c>
      <c r="I24" s="136">
        <v>0.013</v>
      </c>
      <c r="J24" s="136">
        <v>0</v>
      </c>
      <c r="K24" s="11" t="s">
        <v>73</v>
      </c>
      <c r="L24" s="136">
        <f>J24/3</f>
        <v>0</v>
      </c>
      <c r="M24" s="58" t="s">
        <v>29</v>
      </c>
      <c r="N24" s="105"/>
      <c r="O24" s="86"/>
      <c r="P24" s="86"/>
    </row>
    <row r="25" spans="1:16" s="67" customFormat="1" ht="12.75" customHeight="1">
      <c r="A25" s="116" t="s">
        <v>53</v>
      </c>
      <c r="B25" s="41" t="s">
        <v>70</v>
      </c>
      <c r="C25" s="109" t="s">
        <v>72</v>
      </c>
      <c r="D25" s="42">
        <v>18</v>
      </c>
      <c r="E25" s="59">
        <v>37824</v>
      </c>
      <c r="F25" s="59">
        <v>37879</v>
      </c>
      <c r="G25" s="28" t="s">
        <v>40</v>
      </c>
      <c r="H25" s="137">
        <f>0.039/3</f>
        <v>0.013</v>
      </c>
      <c r="I25" s="138">
        <v>0.013</v>
      </c>
      <c r="J25" s="139">
        <v>0</v>
      </c>
      <c r="K25" s="42" t="s">
        <v>73</v>
      </c>
      <c r="L25" s="140">
        <f>J25/3</f>
        <v>0</v>
      </c>
      <c r="M25" s="76" t="s">
        <v>29</v>
      </c>
      <c r="N25" s="117"/>
      <c r="O25" s="86"/>
      <c r="P25" s="86"/>
    </row>
    <row r="26" spans="1:16" s="67" customFormat="1" ht="12.75" customHeight="1">
      <c r="A26" s="116" t="s">
        <v>57</v>
      </c>
      <c r="B26" s="41" t="s">
        <v>58</v>
      </c>
      <c r="C26" s="109" t="s">
        <v>59</v>
      </c>
      <c r="D26" s="42">
        <v>22</v>
      </c>
      <c r="E26" s="59">
        <v>37257</v>
      </c>
      <c r="F26" s="59">
        <v>37621</v>
      </c>
      <c r="G26" s="28" t="s">
        <v>40</v>
      </c>
      <c r="H26" s="58" t="s">
        <v>29</v>
      </c>
      <c r="I26" s="72" t="s">
        <v>29</v>
      </c>
      <c r="J26" s="74" t="s">
        <v>29</v>
      </c>
      <c r="K26" s="76" t="s">
        <v>29</v>
      </c>
      <c r="L26" s="76" t="s">
        <v>29</v>
      </c>
      <c r="M26" s="76" t="s">
        <v>29</v>
      </c>
      <c r="N26" s="43"/>
      <c r="O26" s="86"/>
      <c r="P26" s="86"/>
    </row>
    <row r="27" spans="1:14" s="114" customFormat="1" ht="12.75">
      <c r="A27" s="112" t="s">
        <v>77</v>
      </c>
      <c r="B27" s="91"/>
      <c r="C27" s="118">
        <v>4</v>
      </c>
      <c r="D27" s="92">
        <f>SUM(D23:D26)</f>
        <v>134</v>
      </c>
      <c r="E27" s="93"/>
      <c r="F27" s="93"/>
      <c r="G27" s="94"/>
      <c r="H27" s="97">
        <f>SUM(H23:H26)</f>
        <v>0.039</v>
      </c>
      <c r="I27" s="97">
        <f>SUM(I23:I26)</f>
        <v>0.039</v>
      </c>
      <c r="J27" s="119">
        <f>SUM(J23:J26)</f>
        <v>0</v>
      </c>
      <c r="K27" s="95"/>
      <c r="L27" s="119">
        <f>SUM(L23:L26)</f>
        <v>0</v>
      </c>
      <c r="M27" s="96"/>
      <c r="N27" s="113"/>
    </row>
    <row r="28" spans="1:14" s="114" customFormat="1" ht="12.75">
      <c r="A28" s="112" t="s">
        <v>78</v>
      </c>
      <c r="B28" s="91"/>
      <c r="C28" s="118">
        <f>SUM(C20,C22,C27)</f>
        <v>17</v>
      </c>
      <c r="D28" s="118">
        <f>SUM(D20,D22,D27)</f>
        <v>1122</v>
      </c>
      <c r="E28" s="93"/>
      <c r="F28" s="93"/>
      <c r="G28" s="94"/>
      <c r="H28" s="97">
        <f>SUM(H27,H22,H20)</f>
        <v>0.129109</v>
      </c>
      <c r="I28" s="97">
        <f>SUM(I27,I22,I20)</f>
        <v>0.326593</v>
      </c>
      <c r="J28" s="98">
        <f>SUM(J20,J22,J27)</f>
        <v>130.21729710000002</v>
      </c>
      <c r="K28" s="95"/>
      <c r="L28" s="99">
        <f>SUM(L20,L22,L27)</f>
        <v>20.41543141</v>
      </c>
      <c r="M28" s="96"/>
      <c r="N28" s="113"/>
    </row>
    <row r="29" spans="1:14" ht="12.75">
      <c r="A29" s="12" t="s">
        <v>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2.75">
      <c r="A30" s="12" t="s">
        <v>76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2.75">
      <c r="A31" s="12" t="s">
        <v>67</v>
      </c>
      <c r="B31" s="141"/>
      <c r="C31" s="141"/>
      <c r="D31" s="142"/>
      <c r="E31" s="142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37" t="s">
        <v>68</v>
      </c>
      <c r="B32" s="24"/>
      <c r="C32" s="24"/>
      <c r="D32" s="24"/>
      <c r="E32" s="24"/>
      <c r="F32" s="24"/>
      <c r="G32" s="24"/>
      <c r="H32" s="24"/>
      <c r="I32" s="120">
        <f>I27+I22</f>
        <v>0.146796</v>
      </c>
      <c r="J32" s="120">
        <f>J27+J22</f>
        <v>6.357805</v>
      </c>
      <c r="K32" s="24"/>
      <c r="L32" s="24"/>
      <c r="M32" s="24"/>
      <c r="N32" s="24"/>
    </row>
    <row r="33" spans="1:14" ht="12.75">
      <c r="A33" s="12" t="s">
        <v>69</v>
      </c>
      <c r="B33" s="24"/>
      <c r="C33" s="24"/>
      <c r="D33" s="24"/>
      <c r="E33" s="24"/>
      <c r="F33" s="24"/>
      <c r="G33" s="24"/>
      <c r="H33" s="24"/>
      <c r="I33" s="120">
        <f>J32-I32</f>
        <v>6.211009</v>
      </c>
      <c r="J33" s="24"/>
      <c r="K33" s="24"/>
      <c r="L33" s="24"/>
      <c r="M33" s="24"/>
      <c r="N33" s="24"/>
    </row>
    <row r="34" spans="9:14" ht="12.75">
      <c r="I34" s="24"/>
      <c r="J34" s="24"/>
      <c r="K34" s="24"/>
      <c r="L34" s="24"/>
      <c r="M34" s="24"/>
      <c r="N34" s="24"/>
    </row>
    <row r="35" spans="1:14" s="67" customFormat="1" ht="12.75">
      <c r="A35" s="66"/>
      <c r="B35" s="66"/>
      <c r="C35" s="66"/>
      <c r="D35" s="66"/>
      <c r="E35" s="66"/>
      <c r="F35" s="66"/>
      <c r="G35" s="66"/>
      <c r="H35" s="66"/>
      <c r="I35" s="86"/>
      <c r="J35" s="86"/>
      <c r="K35" s="86"/>
      <c r="L35" s="86"/>
      <c r="M35" s="86"/>
      <c r="N35" s="86"/>
    </row>
    <row r="36" spans="1:8" s="86" customFormat="1" ht="12.75">
      <c r="A36" s="84"/>
      <c r="B36" s="84"/>
      <c r="C36" s="84"/>
      <c r="D36" s="84"/>
      <c r="E36" s="84"/>
      <c r="F36" s="84"/>
      <c r="G36" s="84"/>
      <c r="H36" s="84"/>
    </row>
    <row r="37" spans="1:8" s="86" customFormat="1" ht="12.75">
      <c r="A37" s="84"/>
      <c r="B37" s="84"/>
      <c r="C37" s="84"/>
      <c r="D37" s="84"/>
      <c r="E37" s="84"/>
      <c r="F37" s="84"/>
      <c r="G37" s="84"/>
      <c r="H37" s="84"/>
    </row>
    <row r="38" spans="1:8" s="86" customFormat="1" ht="12.75">
      <c r="A38" s="85"/>
      <c r="B38" s="85"/>
      <c r="C38" s="85"/>
      <c r="D38" s="85"/>
      <c r="E38" s="85"/>
      <c r="F38" s="85"/>
      <c r="G38" s="87"/>
      <c r="H38" s="87"/>
    </row>
    <row r="39" spans="1:6" s="86" customFormat="1" ht="12.75">
      <c r="A39" s="87"/>
      <c r="B39" s="87"/>
      <c r="C39" s="87"/>
      <c r="D39" s="87"/>
      <c r="E39" s="87"/>
      <c r="F39" s="87"/>
    </row>
    <row r="40" s="86" customFormat="1" ht="12.75"/>
    <row r="41" s="86" customFormat="1" ht="12.75">
      <c r="A41" s="88"/>
    </row>
    <row r="42" s="86" customFormat="1" ht="12.75">
      <c r="A42" s="88"/>
    </row>
    <row r="43" spans="1:8" s="86" customFormat="1" ht="12.75">
      <c r="A43" s="40"/>
      <c r="B43" s="40"/>
      <c r="C43" s="40"/>
      <c r="D43" s="40"/>
      <c r="E43" s="40"/>
      <c r="F43" s="40"/>
      <c r="G43" s="44"/>
      <c r="H43" s="40"/>
    </row>
    <row r="44" s="86" customFormat="1" ht="12.75">
      <c r="A44" s="88"/>
    </row>
    <row r="45" s="86" customFormat="1" ht="12.75">
      <c r="A45" s="88"/>
    </row>
    <row r="46" s="86" customFormat="1" ht="12.75"/>
    <row r="47" s="86" customFormat="1" ht="12.75"/>
    <row r="48" s="86" customFormat="1" ht="12.75"/>
    <row r="49" s="86" customFormat="1" ht="12.75"/>
    <row r="50" ht="12.75">
      <c r="A50" s="12"/>
    </row>
    <row r="51" ht="12.75">
      <c r="A51" s="12"/>
    </row>
    <row r="52" ht="12.75">
      <c r="A52" s="12"/>
    </row>
    <row r="53" ht="12.75">
      <c r="A53" s="12"/>
    </row>
  </sheetData>
  <mergeCells count="8">
    <mergeCell ref="B31:E31"/>
    <mergeCell ref="A1:N1"/>
    <mergeCell ref="A2:N2"/>
    <mergeCell ref="A4:N4"/>
    <mergeCell ref="H6:I6"/>
    <mergeCell ref="J6:N6"/>
    <mergeCell ref="A5:N5"/>
    <mergeCell ref="A3:N3"/>
  </mergeCells>
  <printOptions/>
  <pageMargins left="0.75" right="0.75" top="1" bottom="1" header="0.5" footer="0.5"/>
  <pageSetup horizontalDpi="600" verticalDpi="600" orientation="landscape" paperSize="5" scale="58" r:id="rId1"/>
  <headerFooter alignWithMargins="0">
    <oddFooter>&amp;LSummary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4">
      <selection activeCell="C19" sqref="C19"/>
    </sheetView>
  </sheetViews>
  <sheetFormatPr defaultColWidth="9.140625" defaultRowHeight="12.75"/>
  <cols>
    <col min="1" max="1" width="31.8515625" style="1" customWidth="1"/>
    <col min="2" max="2" width="17.00390625" style="1" customWidth="1"/>
    <col min="3" max="3" width="12.00390625" style="1" customWidth="1"/>
    <col min="4" max="5" width="9.140625" style="1" customWidth="1"/>
    <col min="6" max="6" width="23.00390625" style="1" customWidth="1"/>
    <col min="7" max="7" width="31.421875" style="1" customWidth="1"/>
    <col min="8" max="16384" width="9.140625" style="1" customWidth="1"/>
  </cols>
  <sheetData>
    <row r="1" ht="12.75">
      <c r="G1" s="2"/>
    </row>
    <row r="2" spans="1:7" ht="18.75">
      <c r="A2" s="121" t="s">
        <v>11</v>
      </c>
      <c r="B2" s="121"/>
      <c r="C2" s="121"/>
      <c r="D2" s="121"/>
      <c r="E2" s="121"/>
      <c r="F2" s="121"/>
      <c r="G2" s="121"/>
    </row>
    <row r="3" spans="1:7" ht="15.75">
      <c r="A3" s="123" t="s">
        <v>6</v>
      </c>
      <c r="B3" s="123"/>
      <c r="C3" s="123"/>
      <c r="D3" s="123"/>
      <c r="E3" s="123"/>
      <c r="F3" s="123"/>
      <c r="G3" s="123"/>
    </row>
    <row r="5" spans="1:7" ht="12.75">
      <c r="A5" s="124" t="s">
        <v>3</v>
      </c>
      <c r="B5" s="124"/>
      <c r="C5" s="124"/>
      <c r="D5" s="124"/>
      <c r="E5" s="124"/>
      <c r="F5" s="124"/>
      <c r="G5" s="124"/>
    </row>
    <row r="6" spans="1:7" ht="12.75">
      <c r="A6" s="3" t="s">
        <v>18</v>
      </c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132" t="s">
        <v>4</v>
      </c>
      <c r="B8" s="133"/>
      <c r="C8" s="133"/>
      <c r="D8" s="133"/>
      <c r="E8" s="13"/>
      <c r="F8" s="134" t="s">
        <v>2</v>
      </c>
      <c r="G8" s="134" t="s">
        <v>10</v>
      </c>
    </row>
    <row r="9" spans="1:7" ht="25.5">
      <c r="A9" s="4" t="s">
        <v>1</v>
      </c>
      <c r="B9" s="5" t="s">
        <v>0</v>
      </c>
      <c r="C9" s="6" t="s">
        <v>8</v>
      </c>
      <c r="D9" s="7" t="s">
        <v>7</v>
      </c>
      <c r="E9" s="7" t="s">
        <v>9</v>
      </c>
      <c r="F9" s="135"/>
      <c r="G9" s="135"/>
    </row>
    <row r="10" spans="1:7" ht="25.5">
      <c r="A10" s="15" t="s">
        <v>12</v>
      </c>
      <c r="B10" s="16" t="s">
        <v>13</v>
      </c>
      <c r="C10" s="17" t="s">
        <v>14</v>
      </c>
      <c r="D10" s="11">
        <v>32</v>
      </c>
      <c r="E10" s="19" t="s">
        <v>16</v>
      </c>
      <c r="F10" s="45">
        <v>0.133</v>
      </c>
      <c r="G10" s="18"/>
    </row>
    <row r="11" spans="1:7" ht="12.75">
      <c r="A11" s="8"/>
      <c r="B11" s="9"/>
      <c r="C11" s="10"/>
      <c r="D11" s="9"/>
      <c r="E11" s="9"/>
      <c r="F11" s="14"/>
      <c r="G11" s="14"/>
    </row>
    <row r="12" spans="1:7" ht="12.75">
      <c r="A12" s="8"/>
      <c r="B12" s="9"/>
      <c r="C12" s="10"/>
      <c r="D12" s="9"/>
      <c r="E12" s="9"/>
      <c r="F12" s="14"/>
      <c r="G12" s="14"/>
    </row>
    <row r="13" spans="1:7" ht="12.75">
      <c r="A13" s="8"/>
      <c r="B13" s="9"/>
      <c r="C13" s="10"/>
      <c r="D13" s="9"/>
      <c r="E13" s="9"/>
      <c r="F13" s="14"/>
      <c r="G13" s="14"/>
    </row>
    <row r="14" spans="1:7" ht="12.75">
      <c r="A14" s="8"/>
      <c r="B14" s="9"/>
      <c r="C14" s="10"/>
      <c r="D14" s="9"/>
      <c r="E14" s="9"/>
      <c r="F14" s="14"/>
      <c r="G14" s="14"/>
    </row>
    <row r="17" ht="12.75">
      <c r="A17" s="12" t="s">
        <v>5</v>
      </c>
    </row>
    <row r="18" ht="12.75">
      <c r="A18" s="12" t="s">
        <v>49</v>
      </c>
    </row>
    <row r="19" ht="12.75">
      <c r="A19" s="12" t="s">
        <v>50</v>
      </c>
    </row>
    <row r="20" ht="12.75">
      <c r="A20" s="12" t="s">
        <v>51</v>
      </c>
    </row>
    <row r="21" ht="12.75">
      <c r="A21" s="12"/>
    </row>
    <row r="22" ht="12.75">
      <c r="A22" s="1" t="s">
        <v>15</v>
      </c>
    </row>
    <row r="23" ht="12.75">
      <c r="A23" s="24" t="s">
        <v>74</v>
      </c>
    </row>
    <row r="24" ht="12.75">
      <c r="A24" s="20"/>
    </row>
  </sheetData>
  <mergeCells count="6">
    <mergeCell ref="A2:G2"/>
    <mergeCell ref="A3:G3"/>
    <mergeCell ref="A5:G5"/>
    <mergeCell ref="A8:D8"/>
    <mergeCell ref="F8:F9"/>
    <mergeCell ref="G8:G9"/>
  </mergeCells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&amp;LSummary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Espinosa</dc:creator>
  <cp:keywords/>
  <dc:description/>
  <cp:lastModifiedBy>AlexanderJDaumit</cp:lastModifiedBy>
  <cp:lastPrinted>2004-05-12T15:55:35Z</cp:lastPrinted>
  <dcterms:created xsi:type="dcterms:W3CDTF">2003-11-21T22:38:51Z</dcterms:created>
  <dcterms:modified xsi:type="dcterms:W3CDTF">2004-05-12T17:39:41Z</dcterms:modified>
  <cp:category/>
  <cp:version/>
  <cp:contentType/>
  <cp:contentStatus/>
</cp:coreProperties>
</file>