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8955" activeTab="0"/>
  </bookViews>
  <sheets>
    <sheet name="Summary" sheetId="1" r:id="rId1"/>
    <sheet name="Systems Scoring" sheetId="2" r:id="rId2"/>
    <sheet name="Scoring Rationale" sheetId="3" r:id="rId3"/>
    <sheet name="Scoring Rationale Detail" sheetId="4" r:id="rId4"/>
    <sheet name="As-Is Chart" sheetId="5" r:id="rId5"/>
    <sheet name="Scoring Criteria Explained" sheetId="6" r:id="rId6"/>
  </sheets>
  <externalReferences>
    <externalReference r:id="rId9"/>
    <externalReference r:id="rId10"/>
  </externalReferences>
  <definedNames>
    <definedName name="ApplicationCriteria1">#REF!</definedName>
    <definedName name="ApplicationCriteria2">#REF!</definedName>
    <definedName name="ApplicationCriteria3">#REF!</definedName>
    <definedName name="ApplicationCriteria4">#REF!</definedName>
    <definedName name="As_Is_Management_Dashboard">'[2]Scoring'!#REF!</definedName>
    <definedName name="C_A1">'Scoring Criteria Explained'!$A$17:$F$17</definedName>
    <definedName name="C_A2">'Scoring Criteria Explained'!$A$18:$F$18</definedName>
    <definedName name="C_A3">'Scoring Criteria Explained'!$A$19:$F$19</definedName>
    <definedName name="C_A4">'Scoring Criteria Explained'!$A$20:$F$20</definedName>
    <definedName name="C_A5">'Scoring Criteria Explained'!$A$21:$F$21</definedName>
    <definedName name="C_B1">'Scoring Criteria Explained'!$A$7:$F$7</definedName>
    <definedName name="C_B2">'Scoring Criteria Explained'!$A$8:$F$8</definedName>
    <definedName name="C_D1">'Scoring Criteria Explained'!$A$11:$F$11</definedName>
    <definedName name="C_D2">'Scoring Criteria Explained'!$A$12:$F$12</definedName>
    <definedName name="C_D3">'Scoring Criteria Explained'!$A$13:$F$13</definedName>
    <definedName name="C_P1">'Scoring Criteria Explained'!$A$2:$F$2</definedName>
    <definedName name="C_P2">'Scoring Criteria Explained'!$A$3:$F$3</definedName>
    <definedName name="C_P3">'Scoring Criteria Explained'!$A$3:$F$3</definedName>
    <definedName name="C_P4">'Scoring Criteria Explained'!$A$7:$F$7</definedName>
    <definedName name="C_P5">'Scoring Criteria Explained'!$A$8:$F$8</definedName>
    <definedName name="C_S1">'Scoring Criteria Explained'!$A$30:$F$30</definedName>
    <definedName name="C_T1">'Scoring Criteria Explained'!$A$25:$F$25</definedName>
    <definedName name="C_T2">'Scoring Criteria Explained'!$A$26:$F$26</definedName>
    <definedName name="C_T3">'Scoring Criteria Explained'!$A$25:$F$25</definedName>
    <definedName name="DataCriteria1">#REF!</definedName>
    <definedName name="DataCriteria2">#REF!</definedName>
    <definedName name="DataCriteria3">#REF!</definedName>
    <definedName name="Evaluation_Criteria_Explained">'Scoring Criteria Explained'!$A$1</definedName>
    <definedName name="_xlnm.Print_Titles" localSheetId="2">'Scoring Rationale'!$A:$A,'Scoring Rationale'!$1:$3</definedName>
    <definedName name="ProcessCriteria1">#REF!</definedName>
    <definedName name="ProcessCriteria2">#REF!</definedName>
    <definedName name="ProcessCriteria3">#REF!</definedName>
    <definedName name="ProcessCriteria4">#REF!</definedName>
    <definedName name="ProcessCriteria5">#REF!</definedName>
    <definedName name="R_A1_1" localSheetId="2">'Scoring Rationale'!$K$5</definedName>
    <definedName name="R_A1_1">'[2]Scoring Rationale'!$I$5</definedName>
    <definedName name="R_A1_10" localSheetId="2">'Scoring Rationale'!$K$14</definedName>
    <definedName name="R_A1_10">'[2]Scoring Rationale'!$I$14</definedName>
    <definedName name="R_A1_11" localSheetId="2">'Scoring Rationale'!$K$15</definedName>
    <definedName name="R_A1_11">'[2]Scoring Rationale'!$I$15</definedName>
    <definedName name="R_A1_12" localSheetId="2">'Scoring Rationale'!$K$16</definedName>
    <definedName name="R_A1_12">'[2]Scoring Rationale'!$I$16</definedName>
    <definedName name="R_A1_13" localSheetId="2">'Scoring Rationale'!$K$17</definedName>
    <definedName name="R_A1_13">'[2]Scoring Rationale'!$I$17</definedName>
    <definedName name="R_A1_14" localSheetId="2">'Scoring Rationale'!$K$18</definedName>
    <definedName name="R_A1_14">'[2]Scoring Rationale'!$I$18</definedName>
    <definedName name="R_A1_15" localSheetId="2">'Scoring Rationale'!$K$19</definedName>
    <definedName name="R_A1_15">'[2]Scoring Rationale'!$I$19</definedName>
    <definedName name="R_A1_16" localSheetId="2">'Scoring Rationale'!$K$20</definedName>
    <definedName name="R_A1_16">'[2]Scoring Rationale'!$I$20</definedName>
    <definedName name="R_A1_17" localSheetId="2">'Scoring Rationale'!$K$21</definedName>
    <definedName name="R_A1_17">'[2]Scoring Rationale'!$I$21</definedName>
    <definedName name="R_A1_18" localSheetId="2">'Scoring Rationale'!$K$22</definedName>
    <definedName name="R_A1_18">'[2]Scoring Rationale'!$I$22</definedName>
    <definedName name="R_A1_19" localSheetId="2">'Scoring Rationale'!$K$23</definedName>
    <definedName name="R_A1_19">'[2]Scoring Rationale'!$I$23</definedName>
    <definedName name="R_A1_2" localSheetId="2">'Scoring Rationale'!$K$6</definedName>
    <definedName name="R_A1_2">'[2]Scoring Rationale'!$I$6</definedName>
    <definedName name="R_A1_20" localSheetId="2">'Scoring Rationale'!$K$24</definedName>
    <definedName name="R_A1_20">'[2]Scoring Rationale'!$I$24</definedName>
    <definedName name="R_A1_21" localSheetId="2">'Scoring Rationale'!$K$25</definedName>
    <definedName name="R_A1_21">'[2]Scoring Rationale'!$I$25</definedName>
    <definedName name="R_A1_3" localSheetId="2">'Scoring Rationale'!$K$7</definedName>
    <definedName name="R_A1_3">'[2]Scoring Rationale'!$I$7</definedName>
    <definedName name="R_A1_4" localSheetId="2">'Scoring Rationale'!$K$8</definedName>
    <definedName name="R_A1_4">'[2]Scoring Rationale'!$I$8</definedName>
    <definedName name="R_A1_5" localSheetId="2">'Scoring Rationale'!$K$9</definedName>
    <definedName name="R_A1_5">'[2]Scoring Rationale'!$I$9</definedName>
    <definedName name="R_A1_6" localSheetId="2">'Scoring Rationale'!$K$10</definedName>
    <definedName name="R_A1_6">'[2]Scoring Rationale'!$I$10</definedName>
    <definedName name="R_A1_7" localSheetId="2">'Scoring Rationale'!$K$11</definedName>
    <definedName name="R_A1_7">'[2]Scoring Rationale'!$I$11</definedName>
    <definedName name="R_A1_8" localSheetId="2">'Scoring Rationale'!$K$12</definedName>
    <definedName name="R_A1_8">'[2]Scoring Rationale'!$I$12</definedName>
    <definedName name="R_A1_9" localSheetId="2">'Scoring Rationale'!$K$13</definedName>
    <definedName name="R_A1_9">'[2]Scoring Rationale'!$I$13</definedName>
    <definedName name="R_A2_1" localSheetId="2">'Scoring Rationale'!$L$5</definedName>
    <definedName name="R_A2_1">'[2]Scoring Rationale'!$J$5</definedName>
    <definedName name="R_A2_10" localSheetId="2">'Scoring Rationale'!$L$14</definedName>
    <definedName name="R_A2_10">'[2]Scoring Rationale'!$J$14</definedName>
    <definedName name="R_A2_11" localSheetId="2">'Scoring Rationale'!$L$15</definedName>
    <definedName name="R_A2_11">'[2]Scoring Rationale'!$J$15</definedName>
    <definedName name="R_A2_12" localSheetId="2">'Scoring Rationale'!$L$16</definedName>
    <definedName name="R_A2_12">'[2]Scoring Rationale'!$J$16</definedName>
    <definedName name="R_A2_13" localSheetId="2">'Scoring Rationale'!$L$17</definedName>
    <definedName name="R_A2_13">'[2]Scoring Rationale'!$J$17</definedName>
    <definedName name="R_A2_14" localSheetId="2">'Scoring Rationale'!$L$18</definedName>
    <definedName name="R_A2_14">'[2]Scoring Rationale'!$J$18</definedName>
    <definedName name="R_A2_15" localSheetId="2">'Scoring Rationale'!$L$19</definedName>
    <definedName name="R_A2_15">'[2]Scoring Rationale'!$J$19</definedName>
    <definedName name="R_A2_16" localSheetId="2">'Scoring Rationale'!$L$20</definedName>
    <definedName name="R_A2_16">'[2]Scoring Rationale'!$J$20</definedName>
    <definedName name="R_A2_17" localSheetId="2">'Scoring Rationale'!$L$21</definedName>
    <definedName name="R_A2_17">'[2]Scoring Rationale'!$J$21</definedName>
    <definedName name="R_A2_18" localSheetId="2">'Scoring Rationale'!$L$22</definedName>
    <definedName name="R_A2_18">'[2]Scoring Rationale'!$J$22</definedName>
    <definedName name="R_A2_19" localSheetId="2">'Scoring Rationale'!$L$23</definedName>
    <definedName name="R_A2_19">'[2]Scoring Rationale'!$J$23</definedName>
    <definedName name="R_A2_2" localSheetId="2">'Scoring Rationale'!$L$6</definedName>
    <definedName name="R_A2_2">'[2]Scoring Rationale'!$J$6</definedName>
    <definedName name="R_A2_20" localSheetId="2">'Scoring Rationale'!$L$24</definedName>
    <definedName name="R_A2_20">'[2]Scoring Rationale'!$J$24</definedName>
    <definedName name="R_A2_21" localSheetId="2">'Scoring Rationale'!$L$25</definedName>
    <definedName name="R_A2_21">'[2]Scoring Rationale'!$J$25</definedName>
    <definedName name="R_A2_3" localSheetId="2">'Scoring Rationale'!$L$7</definedName>
    <definedName name="R_A2_3">'[2]Scoring Rationale'!$J$7</definedName>
    <definedName name="R_A2_4" localSheetId="2">'Scoring Rationale'!$L$8</definedName>
    <definedName name="R_A2_4">'[2]Scoring Rationale'!$J$8</definedName>
    <definedName name="R_A2_5" localSheetId="2">'Scoring Rationale'!$L$9</definedName>
    <definedName name="R_A2_5">'[2]Scoring Rationale'!$J$9</definedName>
    <definedName name="R_A2_6" localSheetId="2">'Scoring Rationale'!$L$10</definedName>
    <definedName name="R_A2_6">'[2]Scoring Rationale'!$J$10</definedName>
    <definedName name="R_A2_7" localSheetId="2">'Scoring Rationale'!$L$11</definedName>
    <definedName name="R_A2_7">'[2]Scoring Rationale'!$J$11</definedName>
    <definedName name="R_A2_8" localSheetId="2">'Scoring Rationale'!$L$12</definedName>
    <definedName name="R_A2_8">'[2]Scoring Rationale'!$J$12</definedName>
    <definedName name="R_A2_9" localSheetId="2">'Scoring Rationale'!$L$13</definedName>
    <definedName name="R_A2_9">'[2]Scoring Rationale'!$J$13</definedName>
    <definedName name="R_A3_1" localSheetId="2">'Scoring Rationale'!$M$5</definedName>
    <definedName name="R_A3_1">'[2]Scoring Rationale'!$K$5</definedName>
    <definedName name="R_A3_10" localSheetId="2">'Scoring Rationale'!$M$14</definedName>
    <definedName name="R_A3_10">'[2]Scoring Rationale'!$K$14</definedName>
    <definedName name="R_A3_11" localSheetId="2">'Scoring Rationale'!$M$15</definedName>
    <definedName name="R_A3_11">'[2]Scoring Rationale'!$K$15</definedName>
    <definedName name="R_A3_12" localSheetId="2">'Scoring Rationale'!$M$16</definedName>
    <definedName name="R_A3_12">'[2]Scoring Rationale'!$K$16</definedName>
    <definedName name="R_A3_13" localSheetId="2">'Scoring Rationale'!$M$17</definedName>
    <definedName name="R_A3_13">'[2]Scoring Rationale'!$K$17</definedName>
    <definedName name="R_A3_14" localSheetId="2">'Scoring Rationale'!$M$18</definedName>
    <definedName name="R_A3_14">'[2]Scoring Rationale'!$K$18</definedName>
    <definedName name="R_A3_15" localSheetId="2">'Scoring Rationale'!$M$19</definedName>
    <definedName name="R_A3_15">'[2]Scoring Rationale'!$K$19</definedName>
    <definedName name="R_A3_16" localSheetId="2">'Scoring Rationale'!$M$20</definedName>
    <definedName name="R_A3_16">'[2]Scoring Rationale'!$K$20</definedName>
    <definedName name="R_A3_17" localSheetId="2">'Scoring Rationale'!$M$21</definedName>
    <definedName name="R_A3_17">'[2]Scoring Rationale'!$K$21</definedName>
    <definedName name="R_A3_18" localSheetId="2">'Scoring Rationale'!$M$22</definedName>
    <definedName name="R_A3_18">'[2]Scoring Rationale'!$K$22</definedName>
    <definedName name="R_A3_19" localSheetId="2">'Scoring Rationale'!$M$23</definedName>
    <definedName name="R_A3_19">'[2]Scoring Rationale'!$K$23</definedName>
    <definedName name="R_A3_2" localSheetId="2">'Scoring Rationale'!$M$6</definedName>
    <definedName name="R_A3_2">'[2]Scoring Rationale'!$K$6</definedName>
    <definedName name="R_A3_20" localSheetId="2">'Scoring Rationale'!$M$24</definedName>
    <definedName name="R_A3_20">'[2]Scoring Rationale'!$K$24</definedName>
    <definedName name="R_A3_21" localSheetId="2">'Scoring Rationale'!$M$25</definedName>
    <definedName name="R_A3_21">'[2]Scoring Rationale'!$K$25</definedName>
    <definedName name="R_A3_3" localSheetId="2">'Scoring Rationale'!$M$7</definedName>
    <definedName name="R_A3_3">'[2]Scoring Rationale'!$K$7</definedName>
    <definedName name="R_A3_4" localSheetId="2">'Scoring Rationale'!$M$8</definedName>
    <definedName name="R_A3_4">'[2]Scoring Rationale'!$K$8</definedName>
    <definedName name="R_A3_5" localSheetId="2">'Scoring Rationale'!$M$9</definedName>
    <definedName name="R_A3_5">'[2]Scoring Rationale'!$K$9</definedName>
    <definedName name="R_A3_6" localSheetId="2">'Scoring Rationale'!$M$10</definedName>
    <definedName name="R_A3_6">'[2]Scoring Rationale'!$K$10</definedName>
    <definedName name="R_A3_7" localSheetId="2">'Scoring Rationale'!$M$11</definedName>
    <definedName name="R_A3_7">'[2]Scoring Rationale'!$K$11</definedName>
    <definedName name="R_A3_8" localSheetId="2">'Scoring Rationale'!$M$12</definedName>
    <definedName name="R_A3_8">'[2]Scoring Rationale'!$K$12</definedName>
    <definedName name="R_A3_9" localSheetId="2">'Scoring Rationale'!$M$13</definedName>
    <definedName name="R_A3_9">'[2]Scoring Rationale'!$K$13</definedName>
    <definedName name="R_A4_1" localSheetId="2">'Scoring Rationale'!$N$5</definedName>
    <definedName name="R_A4_1">'[2]Scoring Rationale'!$L$5</definedName>
    <definedName name="R_A4_10" localSheetId="2">'Scoring Rationale'!$N$14</definedName>
    <definedName name="R_A4_10">'[2]Scoring Rationale'!$L$14</definedName>
    <definedName name="R_A4_11" localSheetId="2">'Scoring Rationale'!$N$15</definedName>
    <definedName name="R_A4_11">'[2]Scoring Rationale'!$L$15</definedName>
    <definedName name="R_A4_12" localSheetId="2">'Scoring Rationale'!$N$16</definedName>
    <definedName name="R_A4_12">'[2]Scoring Rationale'!$L$16</definedName>
    <definedName name="R_A4_13" localSheetId="2">'Scoring Rationale'!$N$17</definedName>
    <definedName name="R_A4_13">'[2]Scoring Rationale'!$L$17</definedName>
    <definedName name="R_A4_14" localSheetId="2">'Scoring Rationale'!$N$18</definedName>
    <definedName name="R_A4_14">'[2]Scoring Rationale'!$L$18</definedName>
    <definedName name="R_A4_15" localSheetId="2">'Scoring Rationale'!$N$19</definedName>
    <definedName name="R_A4_15">'[2]Scoring Rationale'!$L$19</definedName>
    <definedName name="R_A4_16" localSheetId="2">'Scoring Rationale'!$N$20</definedName>
    <definedName name="R_A4_16">'[2]Scoring Rationale'!$L$20</definedName>
    <definedName name="R_A4_17" localSheetId="2">'Scoring Rationale'!$N$21</definedName>
    <definedName name="R_A4_17">'[2]Scoring Rationale'!$L$21</definedName>
    <definedName name="R_A4_18" localSheetId="2">'Scoring Rationale'!$N$22</definedName>
    <definedName name="R_A4_18">'[2]Scoring Rationale'!$L$22</definedName>
    <definedName name="R_A4_19" localSheetId="2">'Scoring Rationale'!$N$23</definedName>
    <definedName name="R_A4_19">'[2]Scoring Rationale'!$L$23</definedName>
    <definedName name="R_A4_2" localSheetId="2">'Scoring Rationale'!$N$6</definedName>
    <definedName name="R_A4_2">'[2]Scoring Rationale'!$L$6</definedName>
    <definedName name="R_A4_20" localSheetId="2">'Scoring Rationale'!$N$24</definedName>
    <definedName name="R_A4_20">'[2]Scoring Rationale'!$L$24</definedName>
    <definedName name="R_A4_21" localSheetId="2">'Scoring Rationale'!$N$25</definedName>
    <definedName name="R_A4_21">'[2]Scoring Rationale'!$L$25</definedName>
    <definedName name="R_A4_3" localSheetId="2">'Scoring Rationale'!$N$7</definedName>
    <definedName name="R_A4_3">'[2]Scoring Rationale'!$L$7</definedName>
    <definedName name="R_A4_4" localSheetId="2">'Scoring Rationale'!$N$8</definedName>
    <definedName name="R_A4_4">'[2]Scoring Rationale'!$L$8</definedName>
    <definedName name="R_A4_5" localSheetId="2">'Scoring Rationale'!$N$9</definedName>
    <definedName name="R_A4_5">'[2]Scoring Rationale'!$L$9</definedName>
    <definedName name="R_A4_6" localSheetId="2">'Scoring Rationale'!$N$10</definedName>
    <definedName name="R_A4_6">'[2]Scoring Rationale'!$L$10</definedName>
    <definedName name="R_A4_7" localSheetId="2">'Scoring Rationale'!$N$11</definedName>
    <definedName name="R_A4_7">'[2]Scoring Rationale'!$L$11</definedName>
    <definedName name="R_A4_8" localSheetId="2">'Scoring Rationale'!$N$12</definedName>
    <definedName name="R_A4_8">'[2]Scoring Rationale'!$L$12</definedName>
    <definedName name="R_A4_9" localSheetId="2">'Scoring Rationale'!$N$13</definedName>
    <definedName name="R_A4_9">'[2]Scoring Rationale'!$L$13</definedName>
    <definedName name="R_B1_1" localSheetId="2">'Scoring Rationale'!$F$5</definedName>
    <definedName name="R_B1_1">'[2]Scoring Rationale'!$D$5</definedName>
    <definedName name="R_B1_10" localSheetId="2">'Scoring Rationale'!$F$14</definedName>
    <definedName name="R_B1_10">'[2]Scoring Rationale'!$D$14</definedName>
    <definedName name="R_B1_11" localSheetId="2">'Scoring Rationale'!$F$15</definedName>
    <definedName name="R_B1_11">'[2]Scoring Rationale'!$D$15</definedName>
    <definedName name="R_B1_12" localSheetId="2">'Scoring Rationale'!$F$16</definedName>
    <definedName name="R_B1_12">'[2]Scoring Rationale'!$D$16</definedName>
    <definedName name="R_B1_13" localSheetId="2">'Scoring Rationale'!$F$17</definedName>
    <definedName name="R_B1_13">'[2]Scoring Rationale'!$D$17</definedName>
    <definedName name="R_B1_14" localSheetId="2">'Scoring Rationale'!$F$18</definedName>
    <definedName name="R_B1_14">'[2]Scoring Rationale'!$D$18</definedName>
    <definedName name="R_B1_15" localSheetId="2">'Scoring Rationale'!$F$19</definedName>
    <definedName name="R_B1_15">'[2]Scoring Rationale'!$D$19</definedName>
    <definedName name="R_B1_16" localSheetId="2">'Scoring Rationale'!$F$20</definedName>
    <definedName name="R_B1_16">'[2]Scoring Rationale'!$D$20</definedName>
    <definedName name="R_B1_17" localSheetId="2">'Scoring Rationale'!$F$21</definedName>
    <definedName name="R_B1_17">'[2]Scoring Rationale'!$D$21</definedName>
    <definedName name="R_B1_18" localSheetId="2">'Scoring Rationale'!$F$22</definedName>
    <definedName name="R_B1_18">'[2]Scoring Rationale'!$D$22</definedName>
    <definedName name="R_B1_19" localSheetId="2">'Scoring Rationale'!$F$23</definedName>
    <definedName name="R_B1_19">'[2]Scoring Rationale'!$D$23</definedName>
    <definedName name="R_B1_2" localSheetId="2">'Scoring Rationale'!$F$6</definedName>
    <definedName name="R_B1_2">'[2]Scoring Rationale'!$D$6</definedName>
    <definedName name="R_B1_20" localSheetId="2">'Scoring Rationale'!$F$24</definedName>
    <definedName name="R_B1_20">'[2]Scoring Rationale'!$D$24</definedName>
    <definedName name="R_B1_21" localSheetId="2">'Scoring Rationale'!$F$25</definedName>
    <definedName name="R_B1_21">'[2]Scoring Rationale'!$D$25</definedName>
    <definedName name="R_B1_3" localSheetId="2">'Scoring Rationale'!$F$7</definedName>
    <definedName name="R_B1_3">'[2]Scoring Rationale'!$D$7</definedName>
    <definedName name="R_B1_4" localSheetId="2">'Scoring Rationale'!$F$8</definedName>
    <definedName name="R_B1_4">'[2]Scoring Rationale'!$D$8</definedName>
    <definedName name="R_B1_5" localSheetId="2">'Scoring Rationale'!$F$9</definedName>
    <definedName name="R_B1_5">'[2]Scoring Rationale'!$D$9</definedName>
    <definedName name="R_B1_6" localSheetId="2">'Scoring Rationale'!$F$10</definedName>
    <definedName name="R_B1_6">'[2]Scoring Rationale'!$D$10</definedName>
    <definedName name="R_B1_7" localSheetId="2">'Scoring Rationale'!$F$11</definedName>
    <definedName name="R_B1_7">'[2]Scoring Rationale'!$D$11</definedName>
    <definedName name="R_B1_8" localSheetId="2">'Scoring Rationale'!$F$12</definedName>
    <definedName name="R_B1_8">'[2]Scoring Rationale'!$D$12</definedName>
    <definedName name="R_B1_9" localSheetId="2">'Scoring Rationale'!$F$13</definedName>
    <definedName name="R_B1_9">'[2]Scoring Rationale'!$D$13</definedName>
    <definedName name="R_B2_1" localSheetId="2">'Scoring Rationale'!$G$5</definedName>
    <definedName name="R_B2_1">'[2]Scoring Rationale'!$E$5</definedName>
    <definedName name="R_B2_10" localSheetId="2">'Scoring Rationale'!$G$14</definedName>
    <definedName name="R_B2_10">'[2]Scoring Rationale'!$E$14</definedName>
    <definedName name="R_B2_11" localSheetId="2">'Scoring Rationale'!$G$15</definedName>
    <definedName name="R_B2_11">'[2]Scoring Rationale'!$E$15</definedName>
    <definedName name="R_B2_12" localSheetId="2">'Scoring Rationale'!$G$16</definedName>
    <definedName name="R_B2_12">'[2]Scoring Rationale'!$E$16</definedName>
    <definedName name="R_B2_13" localSheetId="2">'Scoring Rationale'!$G$17</definedName>
    <definedName name="R_B2_13">'[2]Scoring Rationale'!$E$17</definedName>
    <definedName name="R_B2_14" localSheetId="2">'Scoring Rationale'!$G$18</definedName>
    <definedName name="R_B2_14">'[2]Scoring Rationale'!$E$18</definedName>
    <definedName name="R_B2_15" localSheetId="2">'Scoring Rationale'!$G$19</definedName>
    <definedName name="R_B2_15">'[2]Scoring Rationale'!$E$19</definedName>
    <definedName name="R_B2_16" localSheetId="2">'Scoring Rationale'!$G$20</definedName>
    <definedName name="R_B2_16">'[2]Scoring Rationale'!$E$20</definedName>
    <definedName name="R_B2_17" localSheetId="2">'Scoring Rationale'!$G$21</definedName>
    <definedName name="R_B2_17">'[2]Scoring Rationale'!$E$21</definedName>
    <definedName name="R_B2_18" localSheetId="2">'Scoring Rationale'!$G$22</definedName>
    <definedName name="R_B2_18">'[2]Scoring Rationale'!$E$22</definedName>
    <definedName name="R_B2_19" localSheetId="2">'Scoring Rationale'!$G$23</definedName>
    <definedName name="R_B2_19">'[2]Scoring Rationale'!$E$23</definedName>
    <definedName name="R_B2_2" localSheetId="2">'Scoring Rationale'!$G$6</definedName>
    <definedName name="R_B2_2">'[2]Scoring Rationale'!$E$6</definedName>
    <definedName name="R_B2_20" localSheetId="2">'Scoring Rationale'!$G$24</definedName>
    <definedName name="R_B2_20">'[2]Scoring Rationale'!$E$24</definedName>
    <definedName name="R_B2_21" localSheetId="2">'Scoring Rationale'!$G$25</definedName>
    <definedName name="R_B2_21">'[2]Scoring Rationale'!$E$25</definedName>
    <definedName name="R_B2_3" localSheetId="2">'Scoring Rationale'!$G$7</definedName>
    <definedName name="R_B2_3">'[2]Scoring Rationale'!$E$7</definedName>
    <definedName name="R_B2_4" localSheetId="2">'Scoring Rationale'!$G$8</definedName>
    <definedName name="R_B2_4">'[2]Scoring Rationale'!$E$8</definedName>
    <definedName name="R_B2_5" localSheetId="2">'Scoring Rationale'!$G$9</definedName>
    <definedName name="R_B2_5">'[2]Scoring Rationale'!$E$9</definedName>
    <definedName name="R_B2_6" localSheetId="2">'Scoring Rationale'!$G$10</definedName>
    <definedName name="R_B2_6">'[2]Scoring Rationale'!$E$10</definedName>
    <definedName name="R_B2_7" localSheetId="2">'Scoring Rationale'!$G$11</definedName>
    <definedName name="R_B2_7">'[2]Scoring Rationale'!$E$11</definedName>
    <definedName name="R_B2_8" localSheetId="2">'Scoring Rationale'!$G$12</definedName>
    <definedName name="R_B2_8">'[2]Scoring Rationale'!$E$12</definedName>
    <definedName name="R_B2_9" localSheetId="2">'Scoring Rationale'!$G$13</definedName>
    <definedName name="R_B2_9">'[2]Scoring Rationale'!$E$13</definedName>
    <definedName name="R_D1_1" localSheetId="2">'Scoring Rationale'!$H$5</definedName>
    <definedName name="R_D1_1">'[2]Scoring Rationale'!$F$5</definedName>
    <definedName name="R_D1_10" localSheetId="2">'Scoring Rationale'!$H$14</definedName>
    <definedName name="R_D1_10">'[2]Scoring Rationale'!$F$14</definedName>
    <definedName name="R_D1_11" localSheetId="2">'Scoring Rationale'!$H$15</definedName>
    <definedName name="R_D1_11">'[2]Scoring Rationale'!$F$15</definedName>
    <definedName name="R_D1_12" localSheetId="2">'Scoring Rationale'!$H$16</definedName>
    <definedName name="R_D1_12">'[2]Scoring Rationale'!$F$16</definedName>
    <definedName name="R_D1_13" localSheetId="2">'Scoring Rationale'!$H$17</definedName>
    <definedName name="R_D1_13">'[2]Scoring Rationale'!$F$17</definedName>
    <definedName name="R_D1_14" localSheetId="2">'Scoring Rationale'!$H$18</definedName>
    <definedName name="R_D1_14">'[2]Scoring Rationale'!$F$18</definedName>
    <definedName name="R_D1_15" localSheetId="2">'Scoring Rationale'!$H$19</definedName>
    <definedName name="R_D1_15">'[2]Scoring Rationale'!$F$19</definedName>
    <definedName name="R_D1_16" localSheetId="2">'Scoring Rationale'!$H$20</definedName>
    <definedName name="R_D1_16">'[2]Scoring Rationale'!$F$20</definedName>
    <definedName name="R_D1_17" localSheetId="2">'Scoring Rationale'!$H$21</definedName>
    <definedName name="R_D1_17">'[2]Scoring Rationale'!$F$21</definedName>
    <definedName name="R_D1_18" localSheetId="2">'Scoring Rationale'!$H$22</definedName>
    <definedName name="R_D1_18">'[2]Scoring Rationale'!$F$22</definedName>
    <definedName name="R_D1_19" localSheetId="2">'Scoring Rationale'!$H$23</definedName>
    <definedName name="R_D1_19">'[2]Scoring Rationale'!$F$23</definedName>
    <definedName name="R_D1_2" localSheetId="2">'Scoring Rationale'!$H$6</definedName>
    <definedName name="R_D1_2">'[2]Scoring Rationale'!$F$6</definedName>
    <definedName name="R_D1_20" localSheetId="2">'Scoring Rationale'!$H$24</definedName>
    <definedName name="R_D1_20">'[2]Scoring Rationale'!$F$24</definedName>
    <definedName name="R_D1_21" localSheetId="2">'Scoring Rationale'!$H$25</definedName>
    <definedName name="R_D1_21">'[2]Scoring Rationale'!$F$25</definedName>
    <definedName name="R_D1_3" localSheetId="2">'Scoring Rationale'!$H$7</definedName>
    <definedName name="R_D1_3">'[2]Scoring Rationale'!$F$7</definedName>
    <definedName name="R_D1_4" localSheetId="2">'Scoring Rationale'!$H$8</definedName>
    <definedName name="R_D1_4">'[2]Scoring Rationale'!$F$8</definedName>
    <definedName name="R_D1_5" localSheetId="2">'Scoring Rationale'!$H$9</definedName>
    <definedName name="R_D1_5">'[2]Scoring Rationale'!$F$9</definedName>
    <definedName name="R_D1_6" localSheetId="2">'Scoring Rationale'!$H$10</definedName>
    <definedName name="R_D1_6">'[2]Scoring Rationale'!$F$10</definedName>
    <definedName name="R_D1_7" localSheetId="2">'Scoring Rationale'!$H$11</definedName>
    <definedName name="R_D1_7">'[2]Scoring Rationale'!$F$11</definedName>
    <definedName name="R_D1_8" localSheetId="2">'Scoring Rationale'!$H$12</definedName>
    <definedName name="R_D1_8">'[2]Scoring Rationale'!$F$12</definedName>
    <definedName name="R_D1_9" localSheetId="2">'Scoring Rationale'!$H$13</definedName>
    <definedName name="R_D1_9">'[2]Scoring Rationale'!$F$13</definedName>
    <definedName name="R_D2_1" localSheetId="2">'Scoring Rationale'!$I$5</definedName>
    <definedName name="R_D2_1">'[2]Scoring Rationale'!$G$5</definedName>
    <definedName name="R_D2_10" localSheetId="2">'Scoring Rationale'!$I$14</definedName>
    <definedName name="R_D2_10">'[2]Scoring Rationale'!$G$14</definedName>
    <definedName name="R_D2_11" localSheetId="2">'Scoring Rationale'!$I$15</definedName>
    <definedName name="R_D2_11">'[2]Scoring Rationale'!$G$15</definedName>
    <definedName name="R_D2_12" localSheetId="2">'Scoring Rationale'!$I$16</definedName>
    <definedName name="R_D2_12">'[2]Scoring Rationale'!$G$16</definedName>
    <definedName name="R_D2_13" localSheetId="2">'Scoring Rationale'!$I$17</definedName>
    <definedName name="R_D2_13">'[2]Scoring Rationale'!$G$17</definedName>
    <definedName name="R_D2_14" localSheetId="2">'Scoring Rationale'!$I$18</definedName>
    <definedName name="R_D2_14">'[2]Scoring Rationale'!$G$18</definedName>
    <definedName name="R_D2_15" localSheetId="2">'Scoring Rationale'!$I$19</definedName>
    <definedName name="R_D2_15">'[2]Scoring Rationale'!$G$19</definedName>
    <definedName name="R_D2_16" localSheetId="2">'Scoring Rationale'!$I$20</definedName>
    <definedName name="R_D2_16">'[2]Scoring Rationale'!$G$20</definedName>
    <definedName name="R_D2_17" localSheetId="2">'Scoring Rationale'!$I$21</definedName>
    <definedName name="R_D2_17">'[2]Scoring Rationale'!$G$21</definedName>
    <definedName name="R_D2_18" localSheetId="2">'Scoring Rationale'!$I$22</definedName>
    <definedName name="R_D2_18">'[2]Scoring Rationale'!$G$22</definedName>
    <definedName name="R_D2_19" localSheetId="2">'Scoring Rationale'!$I$23</definedName>
    <definedName name="R_D2_19">'[2]Scoring Rationale'!$G$23</definedName>
    <definedName name="R_D2_2" localSheetId="2">'Scoring Rationale'!$I$6</definedName>
    <definedName name="R_D2_2">'[2]Scoring Rationale'!$G$6</definedName>
    <definedName name="R_D2_20" localSheetId="2">'Scoring Rationale'!$I$24</definedName>
    <definedName name="R_D2_20">'[2]Scoring Rationale'!$G$24</definedName>
    <definedName name="R_D2_21" localSheetId="2">'Scoring Rationale'!$I$25</definedName>
    <definedName name="R_D2_21">'[2]Scoring Rationale'!$G$25</definedName>
    <definedName name="R_D2_3" localSheetId="2">'Scoring Rationale'!$I$7</definedName>
    <definedName name="R_D2_3">'[2]Scoring Rationale'!$G$7</definedName>
    <definedName name="R_D2_4" localSheetId="2">'Scoring Rationale'!$I$8</definedName>
    <definedName name="R_D2_4">'[2]Scoring Rationale'!$G$8</definedName>
    <definedName name="R_D2_5" localSheetId="2">'Scoring Rationale'!$I$9</definedName>
    <definedName name="R_D2_5">'[2]Scoring Rationale'!$G$9</definedName>
    <definedName name="R_D2_6" localSheetId="2">'Scoring Rationale'!$I$10</definedName>
    <definedName name="R_D2_6">'[2]Scoring Rationale'!$G$10</definedName>
    <definedName name="R_D2_7" localSheetId="2">'Scoring Rationale'!$I$11</definedName>
    <definedName name="R_D2_7">'[2]Scoring Rationale'!$G$11</definedName>
    <definedName name="R_D2_8" localSheetId="2">'Scoring Rationale'!$I$12</definedName>
    <definedName name="R_D2_8">'[2]Scoring Rationale'!$G$12</definedName>
    <definedName name="R_D2_9" localSheetId="2">'Scoring Rationale'!$I$13</definedName>
    <definedName name="R_D2_9">'[2]Scoring Rationale'!$G$13</definedName>
    <definedName name="R_D3_1" localSheetId="2">'Scoring Rationale'!$J$5</definedName>
    <definedName name="R_D3_1">'[2]Scoring Rationale'!$H$5</definedName>
    <definedName name="R_D3_10" localSheetId="2">'Scoring Rationale'!$J$14</definedName>
    <definedName name="R_D3_10">'[2]Scoring Rationale'!$H$14</definedName>
    <definedName name="R_D3_11" localSheetId="2">'Scoring Rationale'!$J$15</definedName>
    <definedName name="R_D3_11">'[2]Scoring Rationale'!$H$15</definedName>
    <definedName name="R_D3_12" localSheetId="2">'Scoring Rationale'!$J$16</definedName>
    <definedName name="R_D3_12">'[2]Scoring Rationale'!$H$16</definedName>
    <definedName name="R_D3_13" localSheetId="2">'Scoring Rationale'!$J$17</definedName>
    <definedName name="R_D3_13">'[2]Scoring Rationale'!$H$17</definedName>
    <definedName name="R_D3_14" localSheetId="2">'Scoring Rationale'!$J$18</definedName>
    <definedName name="R_D3_14">'[2]Scoring Rationale'!$H$18</definedName>
    <definedName name="R_D3_15" localSheetId="2">'Scoring Rationale'!$J$19</definedName>
    <definedName name="R_D3_15">'[2]Scoring Rationale'!$H$19</definedName>
    <definedName name="R_D3_16" localSheetId="2">'Scoring Rationale'!$J$20</definedName>
    <definedName name="R_D3_16">'[2]Scoring Rationale'!$H$20</definedName>
    <definedName name="R_D3_17" localSheetId="2">'Scoring Rationale'!$J$21</definedName>
    <definedName name="R_D3_17">'[2]Scoring Rationale'!$H$21</definedName>
    <definedName name="R_D3_18" localSheetId="2">'Scoring Rationale'!$J$22</definedName>
    <definedName name="R_D3_18">'[2]Scoring Rationale'!$H$22</definedName>
    <definedName name="R_D3_19" localSheetId="2">'Scoring Rationale'!$J$23</definedName>
    <definedName name="R_D3_19">'[2]Scoring Rationale'!$H$23</definedName>
    <definedName name="R_D3_2" localSheetId="2">'Scoring Rationale'!$J$6</definedName>
    <definedName name="R_D3_2">'[2]Scoring Rationale'!$H$6</definedName>
    <definedName name="R_D3_20" localSheetId="2">'Scoring Rationale'!$J$24</definedName>
    <definedName name="R_D3_20">'[2]Scoring Rationale'!$H$24</definedName>
    <definedName name="R_D3_21" localSheetId="2">'Scoring Rationale'!$J$25</definedName>
    <definedName name="R_D3_21">'[2]Scoring Rationale'!$H$25</definedName>
    <definedName name="R_D3_3" localSheetId="2">'Scoring Rationale'!$J$7</definedName>
    <definedName name="R_D3_3">'[2]Scoring Rationale'!$H$7</definedName>
    <definedName name="R_D3_4" localSheetId="2">'Scoring Rationale'!$J$8</definedName>
    <definedName name="R_D3_4">'[2]Scoring Rationale'!$H$8</definedName>
    <definedName name="R_D3_5" localSheetId="2">'Scoring Rationale'!$J$9</definedName>
    <definedName name="R_D3_5">'[2]Scoring Rationale'!$H$9</definedName>
    <definedName name="R_D3_6" localSheetId="2">'Scoring Rationale'!$J$10</definedName>
    <definedName name="R_D3_6">'[2]Scoring Rationale'!$H$10</definedName>
    <definedName name="R_D3_7" localSheetId="2">'Scoring Rationale'!$J$11</definedName>
    <definedName name="R_D3_7">'[2]Scoring Rationale'!$H$11</definedName>
    <definedName name="R_D3_8" localSheetId="2">'Scoring Rationale'!$J$12</definedName>
    <definedName name="R_D3_8">'[2]Scoring Rationale'!$H$12</definedName>
    <definedName name="R_D3_9" localSheetId="2">'Scoring Rationale'!$J$13</definedName>
    <definedName name="R_D3_9">'[2]Scoring Rationale'!$H$13</definedName>
    <definedName name="R_P1_0" localSheetId="2">'Scoring Rationale'!$C$5</definedName>
    <definedName name="R_P1_0">'[2]Scoring Rationale'!$B$5</definedName>
    <definedName name="R_P1_1" localSheetId="2">'Scoring Rationale'!$C$5</definedName>
    <definedName name="R_P1_1">'[2]Scoring Rationale'!$B$5</definedName>
    <definedName name="R_P1_10" localSheetId="2">'Scoring Rationale'!$C$14</definedName>
    <definedName name="R_P1_10">'[2]Scoring Rationale'!$B$14</definedName>
    <definedName name="R_P1_11" localSheetId="2">'Scoring Rationale'!$C$15</definedName>
    <definedName name="R_P1_11">'[2]Scoring Rationale'!$B$15</definedName>
    <definedName name="R_P1_12" localSheetId="2">'Scoring Rationale'!$C$16</definedName>
    <definedName name="R_P1_12">'[2]Scoring Rationale'!$B$16</definedName>
    <definedName name="R_P1_13" localSheetId="2">'Scoring Rationale'!$C$17</definedName>
    <definedName name="R_P1_13">'[2]Scoring Rationale'!$B$17</definedName>
    <definedName name="R_P1_14" localSheetId="2">'Scoring Rationale'!$C$18</definedName>
    <definedName name="R_P1_14">'[2]Scoring Rationale'!$B$18</definedName>
    <definedName name="R_P1_15" localSheetId="2">'Scoring Rationale'!$C$19</definedName>
    <definedName name="R_P1_15">'[2]Scoring Rationale'!$B$19</definedName>
    <definedName name="R_P1_16" localSheetId="2">'Scoring Rationale'!$C$20</definedName>
    <definedName name="R_P1_16">'[2]Scoring Rationale'!$B$20</definedName>
    <definedName name="R_P1_17" localSheetId="2">'Scoring Rationale'!$C$21</definedName>
    <definedName name="R_P1_17">'[2]Scoring Rationale'!$B$21</definedName>
    <definedName name="R_P1_18" localSheetId="2">'Scoring Rationale'!$C$22</definedName>
    <definedName name="R_P1_18">'[2]Scoring Rationale'!$B$22</definedName>
    <definedName name="R_P1_19" localSheetId="2">'Scoring Rationale'!$C$23</definedName>
    <definedName name="R_P1_19">'[2]Scoring Rationale'!$B$23</definedName>
    <definedName name="R_P1_2" localSheetId="2">'Scoring Rationale'!$C$6</definedName>
    <definedName name="R_P1_2">'[2]Scoring Rationale'!$B$6</definedName>
    <definedName name="R_P1_20" localSheetId="2">'Scoring Rationale'!$C$24</definedName>
    <definedName name="R_P1_20">'[2]Scoring Rationale'!$B$24</definedName>
    <definedName name="R_P1_21" localSheetId="2">'Scoring Rationale'!$C$25</definedName>
    <definedName name="R_P1_21">'[2]Scoring Rationale'!$B$25</definedName>
    <definedName name="R_P1_3" localSheetId="2">'Scoring Rationale'!$C$7</definedName>
    <definedName name="R_P1_3">'[2]Scoring Rationale'!$B$7</definedName>
    <definedName name="R_P1_4" localSheetId="2">'Scoring Rationale'!$C$8</definedName>
    <definedName name="R_P1_4">'[2]Scoring Rationale'!$B$8</definedName>
    <definedName name="R_P1_5" localSheetId="2">'Scoring Rationale'!$C$9</definedName>
    <definedName name="R_P1_5">'[2]Scoring Rationale'!$B$9</definedName>
    <definedName name="R_P1_6" localSheetId="2">'Scoring Rationale'!$C$10</definedName>
    <definedName name="R_P1_6">'[2]Scoring Rationale'!$B$10</definedName>
    <definedName name="R_P1_7" localSheetId="2">'Scoring Rationale'!$C$11</definedName>
    <definedName name="R_P1_7">'[2]Scoring Rationale'!$B$11</definedName>
    <definedName name="R_P1_8" localSheetId="2">'Scoring Rationale'!$C$12</definedName>
    <definedName name="R_P1_8">'[2]Scoring Rationale'!$B$12</definedName>
    <definedName name="R_P1_9" localSheetId="2">'Scoring Rationale'!$C$13</definedName>
    <definedName name="R_P1_9">'[2]Scoring Rationale'!$B$13</definedName>
    <definedName name="R_P2_1" localSheetId="2">'Scoring Rationale'!$D$5</definedName>
    <definedName name="R_P2_1">'[2]Scoring Rationale'!$C$5</definedName>
    <definedName name="R_P2_10" localSheetId="2">'Scoring Rationale'!$D$14</definedName>
    <definedName name="R_P2_10">'[2]Scoring Rationale'!$C$14</definedName>
    <definedName name="R_P2_11" localSheetId="2">'Scoring Rationale'!$D$15</definedName>
    <definedName name="R_P2_11">'[2]Scoring Rationale'!$C$15</definedName>
    <definedName name="R_P2_12" localSheetId="2">'Scoring Rationale'!$D$16</definedName>
    <definedName name="R_P2_12">'[2]Scoring Rationale'!$C$16</definedName>
    <definedName name="R_P2_13" localSheetId="2">'Scoring Rationale'!$D$17</definedName>
    <definedName name="R_P2_13">'[2]Scoring Rationale'!$C$17</definedName>
    <definedName name="R_P2_14" localSheetId="2">'Scoring Rationale'!$D$18</definedName>
    <definedName name="R_P2_14">'[2]Scoring Rationale'!$C$18</definedName>
    <definedName name="R_P2_15" localSheetId="2">'Scoring Rationale'!$D$19</definedName>
    <definedName name="R_P2_15">'[2]Scoring Rationale'!$C$19</definedName>
    <definedName name="R_P2_16" localSheetId="2">'Scoring Rationale'!$D$20</definedName>
    <definedName name="R_P2_16">'[2]Scoring Rationale'!$C$20</definedName>
    <definedName name="R_P2_17" localSheetId="2">'Scoring Rationale'!$D$21</definedName>
    <definedName name="R_P2_17">'[2]Scoring Rationale'!$C$21</definedName>
    <definedName name="R_P2_18" localSheetId="2">'Scoring Rationale'!$D$22</definedName>
    <definedName name="R_P2_18">'[2]Scoring Rationale'!$C$22</definedName>
    <definedName name="R_P2_19" localSheetId="2">'Scoring Rationale'!$D$23</definedName>
    <definedName name="R_P2_19">'[2]Scoring Rationale'!$C$23</definedName>
    <definedName name="R_P2_2" localSheetId="2">'Scoring Rationale'!$D$6</definedName>
    <definedName name="R_P2_2">'[2]Scoring Rationale'!$C$6</definedName>
    <definedName name="R_P2_20" localSheetId="2">'Scoring Rationale'!$D$24</definedName>
    <definedName name="R_P2_20">'[2]Scoring Rationale'!$C$24</definedName>
    <definedName name="R_P2_21" localSheetId="2">'Scoring Rationale'!$D$25</definedName>
    <definedName name="R_P2_21">'[2]Scoring Rationale'!$C$25</definedName>
    <definedName name="R_P2_3" localSheetId="2">'Scoring Rationale'!$D$7</definedName>
    <definedName name="R_P2_3">'[2]Scoring Rationale'!$C$7</definedName>
    <definedName name="R_P2_4" localSheetId="2">'Scoring Rationale'!$D$8</definedName>
    <definedName name="R_P2_4">'[2]Scoring Rationale'!$C$8</definedName>
    <definedName name="R_P2_5" localSheetId="2">'Scoring Rationale'!$D$9</definedName>
    <definedName name="R_P2_5">'[2]Scoring Rationale'!$C$9</definedName>
    <definedName name="R_P2_6" localSheetId="2">'Scoring Rationale'!$D$10</definedName>
    <definedName name="R_P2_6">'[2]Scoring Rationale'!$C$10</definedName>
    <definedName name="R_P2_7" localSheetId="2">'Scoring Rationale'!$D$11</definedName>
    <definedName name="R_P2_7">'[2]Scoring Rationale'!$C$11</definedName>
    <definedName name="R_P2_8" localSheetId="2">'Scoring Rationale'!$D$12</definedName>
    <definedName name="R_P2_8">'[2]Scoring Rationale'!$C$12</definedName>
    <definedName name="R_P2_9" localSheetId="2">'Scoring Rationale'!$D$13</definedName>
    <definedName name="R_P2_9">'[2]Scoring Rationale'!$C$13</definedName>
    <definedName name="R_P3_1" localSheetId="2">'Scoring Rationale'!#REF!</definedName>
    <definedName name="R_P3_1">'[2]Scoring Rationale'!#REF!</definedName>
    <definedName name="R_P3_10" localSheetId="2">'Scoring Rationale'!#REF!</definedName>
    <definedName name="R_P3_10">'[2]Scoring Rationale'!#REF!</definedName>
    <definedName name="R_P3_11" localSheetId="2">'Scoring Rationale'!#REF!</definedName>
    <definedName name="R_P3_11">'[2]Scoring Rationale'!#REF!</definedName>
    <definedName name="R_P3_12" localSheetId="2">'Scoring Rationale'!#REF!</definedName>
    <definedName name="R_P3_12">'[2]Scoring Rationale'!#REF!</definedName>
    <definedName name="R_P3_13" localSheetId="2">'Scoring Rationale'!#REF!</definedName>
    <definedName name="R_P3_13">'[2]Scoring Rationale'!#REF!</definedName>
    <definedName name="R_P3_14" localSheetId="2">'Scoring Rationale'!#REF!</definedName>
    <definedName name="R_P3_14">'[2]Scoring Rationale'!#REF!</definedName>
    <definedName name="R_P3_15" localSheetId="2">'Scoring Rationale'!#REF!</definedName>
    <definedName name="R_P3_15">'[2]Scoring Rationale'!#REF!</definedName>
    <definedName name="R_P3_16" localSheetId="2">'Scoring Rationale'!#REF!</definedName>
    <definedName name="R_P3_16">'[2]Scoring Rationale'!#REF!</definedName>
    <definedName name="R_P3_17" localSheetId="2">'Scoring Rationale'!#REF!</definedName>
    <definedName name="R_P3_17">'[2]Scoring Rationale'!#REF!</definedName>
    <definedName name="R_P3_18" localSheetId="2">'Scoring Rationale'!#REF!</definedName>
    <definedName name="R_P3_18">'[2]Scoring Rationale'!#REF!</definedName>
    <definedName name="R_P3_19" localSheetId="2">'Scoring Rationale'!#REF!</definedName>
    <definedName name="R_P3_19">'[2]Scoring Rationale'!#REF!</definedName>
    <definedName name="R_P3_2" localSheetId="2">'Scoring Rationale'!#REF!</definedName>
    <definedName name="R_P3_2">'[2]Scoring Rationale'!#REF!</definedName>
    <definedName name="R_P3_20" localSheetId="2">'Scoring Rationale'!#REF!</definedName>
    <definedName name="R_P3_20">'[2]Scoring Rationale'!#REF!</definedName>
    <definedName name="R_P3_3" localSheetId="2">'Scoring Rationale'!#REF!</definedName>
    <definedName name="R_P3_3">'[2]Scoring Rationale'!#REF!</definedName>
    <definedName name="R_P3_4" localSheetId="2">'Scoring Rationale'!#REF!</definedName>
    <definedName name="R_P3_4">'[2]Scoring Rationale'!#REF!</definedName>
    <definedName name="R_P3_5" localSheetId="2">'Scoring Rationale'!#REF!</definedName>
    <definedName name="R_P3_5">'[2]Scoring Rationale'!#REF!</definedName>
    <definedName name="R_P3_6" localSheetId="2">'Scoring Rationale'!#REF!</definedName>
    <definedName name="R_P3_6">'[2]Scoring Rationale'!#REF!</definedName>
    <definedName name="R_P3_7" localSheetId="2">'Scoring Rationale'!#REF!</definedName>
    <definedName name="R_P3_7">'[2]Scoring Rationale'!#REF!</definedName>
    <definedName name="R_P3_8" localSheetId="2">'Scoring Rationale'!#REF!</definedName>
    <definedName name="R_P3_8">'[2]Scoring Rationale'!#REF!</definedName>
    <definedName name="R_P3_9" localSheetId="2">'Scoring Rationale'!#REF!</definedName>
    <definedName name="R_P3_9">'[2]Scoring Rationale'!#REF!</definedName>
    <definedName name="R_P4_1" localSheetId="2">'Scoring Rationale'!#REF!</definedName>
    <definedName name="R_P4_1">'[2]Scoring Rationale'!#REF!</definedName>
    <definedName name="R_P4_10" localSheetId="2">'Scoring Rationale'!#REF!</definedName>
    <definedName name="R_P4_10">'[2]Scoring Rationale'!#REF!</definedName>
    <definedName name="R_P4_11" localSheetId="2">'Scoring Rationale'!#REF!</definedName>
    <definedName name="R_P4_11">'[2]Scoring Rationale'!#REF!</definedName>
    <definedName name="R_P4_12" localSheetId="2">'Scoring Rationale'!#REF!</definedName>
    <definedName name="R_P4_12">'[2]Scoring Rationale'!#REF!</definedName>
    <definedName name="R_P4_13" localSheetId="2">'Scoring Rationale'!#REF!</definedName>
    <definedName name="R_P4_13">'[2]Scoring Rationale'!#REF!</definedName>
    <definedName name="R_P4_14" localSheetId="2">'Scoring Rationale'!#REF!</definedName>
    <definedName name="R_P4_14">'[2]Scoring Rationale'!#REF!</definedName>
    <definedName name="R_P4_15" localSheetId="2">'Scoring Rationale'!#REF!</definedName>
    <definedName name="R_P4_15">'[2]Scoring Rationale'!#REF!</definedName>
    <definedName name="R_P4_16" localSheetId="2">'Scoring Rationale'!#REF!</definedName>
    <definedName name="R_P4_16">'[2]Scoring Rationale'!#REF!</definedName>
    <definedName name="R_P4_17" localSheetId="2">'Scoring Rationale'!#REF!</definedName>
    <definedName name="R_P4_17">'[2]Scoring Rationale'!#REF!</definedName>
    <definedName name="R_P4_18" localSheetId="2">'Scoring Rationale'!#REF!</definedName>
    <definedName name="R_P4_18">'[2]Scoring Rationale'!#REF!</definedName>
    <definedName name="R_P4_19" localSheetId="2">'Scoring Rationale'!#REF!</definedName>
    <definedName name="R_P4_19">'[2]Scoring Rationale'!#REF!</definedName>
    <definedName name="R_P4_2" localSheetId="2">'Scoring Rationale'!#REF!</definedName>
    <definedName name="R_P4_2">'[2]Scoring Rationale'!#REF!</definedName>
    <definedName name="R_P4_20" localSheetId="2">'Scoring Rationale'!#REF!</definedName>
    <definedName name="R_P4_20">'[2]Scoring Rationale'!#REF!</definedName>
    <definedName name="R_P4_3" localSheetId="2">'Scoring Rationale'!#REF!</definedName>
    <definedName name="R_P4_3">'[2]Scoring Rationale'!#REF!</definedName>
    <definedName name="R_P4_4" localSheetId="2">'Scoring Rationale'!#REF!</definedName>
    <definedName name="R_P4_4">'[2]Scoring Rationale'!#REF!</definedName>
    <definedName name="R_P4_5" localSheetId="2">'Scoring Rationale'!#REF!</definedName>
    <definedName name="R_P4_5">'[2]Scoring Rationale'!#REF!</definedName>
    <definedName name="R_P4_6" localSheetId="2">'Scoring Rationale'!#REF!</definedName>
    <definedName name="R_P4_6">'[2]Scoring Rationale'!#REF!</definedName>
    <definedName name="R_P4_7" localSheetId="2">'Scoring Rationale'!#REF!</definedName>
    <definedName name="R_P4_7">'[2]Scoring Rationale'!#REF!</definedName>
    <definedName name="R_P4_8" localSheetId="2">'Scoring Rationale'!#REF!</definedName>
    <definedName name="R_P4_8">'[2]Scoring Rationale'!#REF!</definedName>
    <definedName name="R_P4_9" localSheetId="2">'Scoring Rationale'!#REF!</definedName>
    <definedName name="R_P4_9">'[2]Scoring Rationale'!#REF!</definedName>
    <definedName name="R_P5_1" localSheetId="2">'Scoring Rationale'!$F$5</definedName>
    <definedName name="R_P5_1">'[2]Scoring Rationale'!$D$5</definedName>
    <definedName name="R_P5_10" localSheetId="2">'Scoring Rationale'!$F$14</definedName>
    <definedName name="R_P5_10">'[2]Scoring Rationale'!$D$14</definedName>
    <definedName name="R_P5_11" localSheetId="2">'Scoring Rationale'!$F$15</definedName>
    <definedName name="R_P5_11">'[2]Scoring Rationale'!$D$15</definedName>
    <definedName name="R_P5_12" localSheetId="2">'Scoring Rationale'!$F$16</definedName>
    <definedName name="R_P5_12">'[2]Scoring Rationale'!$D$16</definedName>
    <definedName name="R_P5_13" localSheetId="2">'Scoring Rationale'!$F$17</definedName>
    <definedName name="R_P5_13">'[2]Scoring Rationale'!$D$17</definedName>
    <definedName name="R_P5_14" localSheetId="2">'Scoring Rationale'!$F$18</definedName>
    <definedName name="R_P5_14">'[2]Scoring Rationale'!$D$18</definedName>
    <definedName name="R_P5_15" localSheetId="2">'Scoring Rationale'!$F$19</definedName>
    <definedName name="R_P5_15">'[2]Scoring Rationale'!$D$19</definedName>
    <definedName name="R_P5_16" localSheetId="2">'Scoring Rationale'!$F$20</definedName>
    <definedName name="R_P5_16">'[2]Scoring Rationale'!$D$20</definedName>
    <definedName name="R_P5_17" localSheetId="2">'Scoring Rationale'!$F$21</definedName>
    <definedName name="R_P5_17">'[2]Scoring Rationale'!$D$21</definedName>
    <definedName name="R_P5_18" localSheetId="2">'Scoring Rationale'!$F$22</definedName>
    <definedName name="R_P5_18">'[2]Scoring Rationale'!$D$22</definedName>
    <definedName name="R_P5_19" localSheetId="2">'Scoring Rationale'!$F$23</definedName>
    <definedName name="R_P5_19">'[2]Scoring Rationale'!$D$23</definedName>
    <definedName name="R_P5_2" localSheetId="2">'Scoring Rationale'!$F$6</definedName>
    <definedName name="R_P5_2">'[2]Scoring Rationale'!$D$6</definedName>
    <definedName name="R_P5_20" localSheetId="2">'Scoring Rationale'!$F$24</definedName>
    <definedName name="R_P5_20">'[2]Scoring Rationale'!$D$24</definedName>
    <definedName name="R_P5_3" localSheetId="2">'Scoring Rationale'!$F$7</definedName>
    <definedName name="R_P5_3">'[2]Scoring Rationale'!$D$7</definedName>
    <definedName name="R_P5_4" localSheetId="2">'Scoring Rationale'!$F$8</definedName>
    <definedName name="R_P5_4">'[2]Scoring Rationale'!$D$8</definedName>
    <definedName name="R_P5_5" localSheetId="2">'Scoring Rationale'!$F$9</definedName>
    <definedName name="R_P5_5">'[2]Scoring Rationale'!$D$9</definedName>
    <definedName name="R_P5_6" localSheetId="2">'Scoring Rationale'!$F$10</definedName>
    <definedName name="R_P5_6">'[2]Scoring Rationale'!$D$10</definedName>
    <definedName name="R_P5_7" localSheetId="2">'Scoring Rationale'!$F$11</definedName>
    <definedName name="R_P5_7">'[2]Scoring Rationale'!$D$11</definedName>
    <definedName name="R_P5_8" localSheetId="2">'Scoring Rationale'!$F$12</definedName>
    <definedName name="R_P5_8">'[2]Scoring Rationale'!$D$12</definedName>
    <definedName name="R_P5_9" localSheetId="2">'Scoring Rationale'!$F$13</definedName>
    <definedName name="R_P5_9">'[2]Scoring Rationale'!$D$13</definedName>
    <definedName name="R_S1_1" localSheetId="2">'Scoring Rationale'!$R$5</definedName>
    <definedName name="R_S1_1">'[2]Scoring Rationale'!$O$5</definedName>
    <definedName name="R_S1_10" localSheetId="2">'Scoring Rationale'!$R$14</definedName>
    <definedName name="R_S1_10">'[2]Scoring Rationale'!$O$14</definedName>
    <definedName name="R_S1_11" localSheetId="2">'Scoring Rationale'!$R$15</definedName>
    <definedName name="R_S1_11">'[2]Scoring Rationale'!$O$15</definedName>
    <definedName name="R_S1_12" localSheetId="2">'Scoring Rationale'!$R$16</definedName>
    <definedName name="R_S1_12">'[2]Scoring Rationale'!$O$16</definedName>
    <definedName name="R_S1_13" localSheetId="2">'Scoring Rationale'!$R$17</definedName>
    <definedName name="R_S1_13">'[2]Scoring Rationale'!$O$17</definedName>
    <definedName name="R_S1_14" localSheetId="2">'Scoring Rationale'!$R$18</definedName>
    <definedName name="R_S1_14">'[2]Scoring Rationale'!$O$18</definedName>
    <definedName name="R_S1_15" localSheetId="2">'Scoring Rationale'!$R$19</definedName>
    <definedName name="R_S1_15">'[2]Scoring Rationale'!$O$19</definedName>
    <definedName name="R_S1_16" localSheetId="2">'Scoring Rationale'!$R$20</definedName>
    <definedName name="R_S1_16">'[2]Scoring Rationale'!$O$20</definedName>
    <definedName name="R_S1_17" localSheetId="2">'Scoring Rationale'!$R$21</definedName>
    <definedName name="R_S1_17">'[2]Scoring Rationale'!$O$21</definedName>
    <definedName name="R_S1_18" localSheetId="2">'Scoring Rationale'!$R$22</definedName>
    <definedName name="R_S1_18">'[2]Scoring Rationale'!$O$22</definedName>
    <definedName name="R_S1_19" localSheetId="2">'Scoring Rationale'!$R$23</definedName>
    <definedName name="R_S1_19">'[2]Scoring Rationale'!$O$23</definedName>
    <definedName name="R_S1_2" localSheetId="2">'Scoring Rationale'!$R$6</definedName>
    <definedName name="R_S1_2">'[2]Scoring Rationale'!$O$6</definedName>
    <definedName name="R_S1_20" localSheetId="2">'Scoring Rationale'!$R$24</definedName>
    <definedName name="R_S1_20">'[2]Scoring Rationale'!$O$24</definedName>
    <definedName name="R_S1_21" localSheetId="2">'Scoring Rationale'!$R$25</definedName>
    <definedName name="R_S1_21">'[2]Scoring Rationale'!$O$25</definedName>
    <definedName name="R_S1_3" localSheetId="2">'Scoring Rationale'!$R$7</definedName>
    <definedName name="R_S1_3">'[2]Scoring Rationale'!$O$7</definedName>
    <definedName name="R_S1_4" localSheetId="2">'Scoring Rationale'!$R$8</definedName>
    <definedName name="R_S1_4">'[2]Scoring Rationale'!$O$8</definedName>
    <definedName name="R_S1_5" localSheetId="2">'Scoring Rationale'!$R$9</definedName>
    <definedName name="R_S1_5">'[2]Scoring Rationale'!$O$9</definedName>
    <definedName name="R_S1_6" localSheetId="2">'Scoring Rationale'!$R$10</definedName>
    <definedName name="R_S1_6">'[2]Scoring Rationale'!$O$10</definedName>
    <definedName name="R_S1_7" localSheetId="2">'Scoring Rationale'!$R$11</definedName>
    <definedName name="R_S1_7">'[2]Scoring Rationale'!$O$11</definedName>
    <definedName name="R_S1_8" localSheetId="2">'Scoring Rationale'!$R$12</definedName>
    <definedName name="R_S1_8">'[2]Scoring Rationale'!$O$12</definedName>
    <definedName name="R_S1_9" localSheetId="2">'Scoring Rationale'!$R$13</definedName>
    <definedName name="R_S1_9">'[2]Scoring Rationale'!$O$13</definedName>
    <definedName name="R_T1_1" localSheetId="2">'Scoring Rationale'!$P$5</definedName>
    <definedName name="R_T1_1">'[2]Scoring Rationale'!$M$5</definedName>
    <definedName name="R_T1_10" localSheetId="2">'Scoring Rationale'!$P$14</definedName>
    <definedName name="R_T1_10">'[2]Scoring Rationale'!$M$14</definedName>
    <definedName name="R_T1_11" localSheetId="2">'Scoring Rationale'!$P$15</definedName>
    <definedName name="R_T1_11">'[2]Scoring Rationale'!$M$15</definedName>
    <definedName name="R_T1_12" localSheetId="2">'Scoring Rationale'!$P$16</definedName>
    <definedName name="R_T1_12">'[2]Scoring Rationale'!$M$16</definedName>
    <definedName name="R_T1_13" localSheetId="2">'Scoring Rationale'!$P$17</definedName>
    <definedName name="R_T1_13">'[2]Scoring Rationale'!$M$17</definedName>
    <definedName name="R_T1_14" localSheetId="2">'Scoring Rationale'!$P$18</definedName>
    <definedName name="R_T1_14">'[2]Scoring Rationale'!$M$18</definedName>
    <definedName name="R_T1_15" localSheetId="2">'Scoring Rationale'!$P$19</definedName>
    <definedName name="R_T1_15">'[2]Scoring Rationale'!$M$19</definedName>
    <definedName name="R_T1_16" localSheetId="2">'Scoring Rationale'!$P$20</definedName>
    <definedName name="R_T1_16">'[2]Scoring Rationale'!$M$20</definedName>
    <definedName name="R_T1_17" localSheetId="2">'Scoring Rationale'!$P$21</definedName>
    <definedName name="R_T1_17">'[2]Scoring Rationale'!$M$21</definedName>
    <definedName name="R_T1_18" localSheetId="2">'Scoring Rationale'!$P$22</definedName>
    <definedName name="R_T1_18">'[2]Scoring Rationale'!$M$22</definedName>
    <definedName name="R_T1_19" localSheetId="2">'Scoring Rationale'!$P$23</definedName>
    <definedName name="R_T1_19">'[2]Scoring Rationale'!$M$23</definedName>
    <definedName name="R_T1_2" localSheetId="2">'Scoring Rationale'!$P$6</definedName>
    <definedName name="R_T1_2">'[2]Scoring Rationale'!$M$6</definedName>
    <definedName name="R_T1_20" localSheetId="2">'Scoring Rationale'!$P$24</definedName>
    <definedName name="R_T1_20">'[2]Scoring Rationale'!$M$24</definedName>
    <definedName name="R_T1_21" localSheetId="2">'Scoring Rationale'!$P$25</definedName>
    <definedName name="R_T1_21">'[2]Scoring Rationale'!$M$25</definedName>
    <definedName name="R_T1_3" localSheetId="2">'Scoring Rationale'!$P$7</definedName>
    <definedName name="R_T1_3">'[2]Scoring Rationale'!$M$7</definedName>
    <definedName name="R_T1_4" localSheetId="2">'Scoring Rationale'!$P$8</definedName>
    <definedName name="R_T1_4">'[2]Scoring Rationale'!$M$8</definedName>
    <definedName name="R_T1_5" localSheetId="2">'Scoring Rationale'!$P$9</definedName>
    <definedName name="R_T1_5">'[2]Scoring Rationale'!$M$9</definedName>
    <definedName name="R_T1_6" localSheetId="2">'Scoring Rationale'!$P$10</definedName>
    <definedName name="R_T1_6">'[2]Scoring Rationale'!$M$10</definedName>
    <definedName name="R_T1_7" localSheetId="2">'Scoring Rationale'!$P$11</definedName>
    <definedName name="R_T1_7">'[2]Scoring Rationale'!$M$11</definedName>
    <definedName name="R_T1_8" localSheetId="2">'Scoring Rationale'!$P$12</definedName>
    <definedName name="R_T1_8">'[2]Scoring Rationale'!$M$12</definedName>
    <definedName name="R_T1_9" localSheetId="2">'Scoring Rationale'!$P$13</definedName>
    <definedName name="R_T1_9">'[2]Scoring Rationale'!$M$13</definedName>
    <definedName name="R_T2_1" localSheetId="2">'Scoring Rationale'!$Q$5</definedName>
    <definedName name="R_T2_1">'[2]Scoring Rationale'!$N$5</definedName>
    <definedName name="R_T2_10" localSheetId="2">'Scoring Rationale'!$Q$14</definedName>
    <definedName name="R_T2_10">'[2]Scoring Rationale'!$N$14</definedName>
    <definedName name="R_T2_11" localSheetId="2">'Scoring Rationale'!$Q$15</definedName>
    <definedName name="R_T2_11">'[2]Scoring Rationale'!$N$15</definedName>
    <definedName name="R_T2_12" localSheetId="2">'Scoring Rationale'!$Q$16</definedName>
    <definedName name="R_T2_12">'[2]Scoring Rationale'!$N$16</definedName>
    <definedName name="R_T2_13" localSheetId="2">'Scoring Rationale'!$Q$17</definedName>
    <definedName name="R_T2_13">'[2]Scoring Rationale'!$N$17</definedName>
    <definedName name="R_T2_14" localSheetId="2">'Scoring Rationale'!$Q$18</definedName>
    <definedName name="R_T2_14">'[2]Scoring Rationale'!$N$18</definedName>
    <definedName name="R_T2_15" localSheetId="2">'Scoring Rationale'!$Q$19</definedName>
    <definedName name="R_T2_15">'[2]Scoring Rationale'!$N$19</definedName>
    <definedName name="R_T2_16" localSheetId="2">'Scoring Rationale'!$Q$20</definedName>
    <definedName name="R_T2_16">'[2]Scoring Rationale'!$N$20</definedName>
    <definedName name="R_T2_17" localSheetId="2">'Scoring Rationale'!$Q$21</definedName>
    <definedName name="R_T2_17">'[2]Scoring Rationale'!$N$21</definedName>
    <definedName name="R_T2_18" localSheetId="2">'Scoring Rationale'!$Q$22</definedName>
    <definedName name="R_T2_18">'[2]Scoring Rationale'!$N$22</definedName>
    <definedName name="R_T2_19" localSheetId="2">'Scoring Rationale'!$Q$23</definedName>
    <definedName name="R_T2_19">'[2]Scoring Rationale'!$N$23</definedName>
    <definedName name="R_T2_2" localSheetId="2">'Scoring Rationale'!$Q$6</definedName>
    <definedName name="R_T2_2">'[2]Scoring Rationale'!$N$6</definedName>
    <definedName name="R_T2_20" localSheetId="2">'Scoring Rationale'!$Q$24</definedName>
    <definedName name="R_T2_20">'[2]Scoring Rationale'!$N$24</definedName>
    <definedName name="R_T2_21" localSheetId="2">'Scoring Rationale'!$Q$25</definedName>
    <definedName name="R_T2_21">'[2]Scoring Rationale'!$N$25</definedName>
    <definedName name="R_T2_3" localSheetId="2">'Scoring Rationale'!$Q$7</definedName>
    <definedName name="R_T2_3">'[2]Scoring Rationale'!$N$7</definedName>
    <definedName name="R_T2_4" localSheetId="2">'Scoring Rationale'!$Q$8</definedName>
    <definedName name="R_T2_4">'[2]Scoring Rationale'!$N$8</definedName>
    <definedName name="R_T2_5" localSheetId="2">'Scoring Rationale'!$Q$9</definedName>
    <definedName name="R_T2_5">'[2]Scoring Rationale'!$N$9</definedName>
    <definedName name="R_T2_6" localSheetId="2">'Scoring Rationale'!$Q$10</definedName>
    <definedName name="R_T2_6">'[2]Scoring Rationale'!$N$10</definedName>
    <definedName name="R_T2_7" localSheetId="2">'Scoring Rationale'!$Q$11</definedName>
    <definedName name="R_T2_7">'[2]Scoring Rationale'!$N$11</definedName>
    <definedName name="R_T2_8" localSheetId="2">'Scoring Rationale'!$Q$12</definedName>
    <definedName name="R_T2_8">'[2]Scoring Rationale'!$N$12</definedName>
    <definedName name="R_T2_9" localSheetId="2">'Scoring Rationale'!$Q$13</definedName>
    <definedName name="R_T2_9">'[2]Scoring Rationale'!$N$13</definedName>
    <definedName name="R_T3_1" localSheetId="2">'Scoring Rationale'!$L$5</definedName>
    <definedName name="R_T3_1">'[2]Scoring Rationale'!$J$5</definedName>
    <definedName name="R_T3_10" localSheetId="2">'Scoring Rationale'!$L$14</definedName>
    <definedName name="R_T3_10">'[2]Scoring Rationale'!$J$14</definedName>
    <definedName name="R_T3_11" localSheetId="2">'Scoring Rationale'!$L$15</definedName>
    <definedName name="R_T3_11">'[2]Scoring Rationale'!$J$15</definedName>
    <definedName name="R_T3_12" localSheetId="2">'Scoring Rationale'!$L$16</definedName>
    <definedName name="R_T3_12">'[2]Scoring Rationale'!$J$16</definedName>
    <definedName name="R_T3_13" localSheetId="2">'Scoring Rationale'!$L$17</definedName>
    <definedName name="R_T3_13">'[2]Scoring Rationale'!$J$17</definedName>
    <definedName name="R_T3_14" localSheetId="2">'Scoring Rationale'!$L$18</definedName>
    <definedName name="R_T3_14">'[2]Scoring Rationale'!$J$18</definedName>
    <definedName name="R_T3_15" localSheetId="2">'Scoring Rationale'!$L$19</definedName>
    <definedName name="R_T3_15">'[2]Scoring Rationale'!$J$19</definedName>
    <definedName name="R_T3_16" localSheetId="2">'Scoring Rationale'!$L$20</definedName>
    <definedName name="R_T3_16">'[2]Scoring Rationale'!$J$20</definedName>
    <definedName name="R_T3_17" localSheetId="2">'Scoring Rationale'!$L$21</definedName>
    <definedName name="R_T3_17">'[2]Scoring Rationale'!$J$21</definedName>
    <definedName name="R_T3_18" localSheetId="2">'Scoring Rationale'!$L$22</definedName>
    <definedName name="R_T3_18">'[2]Scoring Rationale'!$J$22</definedName>
    <definedName name="R_T3_19" localSheetId="2">'Scoring Rationale'!$L$23</definedName>
    <definedName name="R_T3_19">'[2]Scoring Rationale'!$J$23</definedName>
    <definedName name="R_T3_2" localSheetId="2">'Scoring Rationale'!$L$6</definedName>
    <definedName name="R_T3_2">'[2]Scoring Rationale'!$J$6</definedName>
    <definedName name="R_T3_20" localSheetId="2">'Scoring Rationale'!$L$24</definedName>
    <definedName name="R_T3_20">'[2]Scoring Rationale'!$J$24</definedName>
    <definedName name="R_T3_3" localSheetId="2">'Scoring Rationale'!$L$7</definedName>
    <definedName name="R_T3_3">'[2]Scoring Rationale'!$J$7</definedName>
    <definedName name="R_T3_4" localSheetId="2">'Scoring Rationale'!$L$8</definedName>
    <definedName name="R_T3_4">'[2]Scoring Rationale'!$J$8</definedName>
    <definedName name="R_T3_5" localSheetId="2">'Scoring Rationale'!$L$9</definedName>
    <definedName name="R_T3_5">'[2]Scoring Rationale'!$J$9</definedName>
    <definedName name="R_T3_6" localSheetId="2">'Scoring Rationale'!$L$10</definedName>
    <definedName name="R_T3_6">'[2]Scoring Rationale'!$J$10</definedName>
    <definedName name="R_T3_7" localSheetId="2">'Scoring Rationale'!$L$11</definedName>
    <definedName name="R_T3_7">'[2]Scoring Rationale'!$J$11</definedName>
    <definedName name="R_T3_8" localSheetId="2">'Scoring Rationale'!$L$12</definedName>
    <definedName name="R_T3_8">'[2]Scoring Rationale'!$J$12</definedName>
    <definedName name="R_T3_9" localSheetId="2">'Scoring Rationale'!$L$13</definedName>
    <definedName name="R_T3_9">'[2]Scoring Rationale'!$J$13</definedName>
    <definedName name="Step2">#REF!</definedName>
    <definedName name="Step3">#REF!</definedName>
    <definedName name="Strategic_Transition_Sequence">#REF!</definedName>
    <definedName name="Suggested_Tactical_Improvements">'[2]Tactical Improvements'!#REF!</definedName>
    <definedName name="Sys1">#REF!</definedName>
    <definedName name="Sys10">#REF!</definedName>
    <definedName name="Sys11">#REF!</definedName>
    <definedName name="Sys12">#REF!</definedName>
    <definedName name="Sys13">#REF!</definedName>
    <definedName name="Sys14">#REF!</definedName>
    <definedName name="Sys15">#REF!</definedName>
    <definedName name="Sys16">#REF!</definedName>
    <definedName name="Sys17">#REF!</definedName>
    <definedName name="Sys18">#REF!</definedName>
    <definedName name="Sys19">#REF!</definedName>
    <definedName name="Sys2">#REF!</definedName>
    <definedName name="Sys20">#REF!</definedName>
    <definedName name="Sys21">#REF!</definedName>
    <definedName name="Sys3">#REF!</definedName>
    <definedName name="Sys4">#REF!</definedName>
    <definedName name="Sys5">#REF!</definedName>
    <definedName name="Sys6">#REF!</definedName>
    <definedName name="Sys7">#REF!</definedName>
    <definedName name="Sys8">#REF!</definedName>
    <definedName name="Sys9">#REF!</definedName>
    <definedName name="TAA_Classification_Overview">'[2]Scoring Overview'!$A$1</definedName>
    <definedName name="TAA_Criteria_Rationale" localSheetId="2">'Scoring Rationale'!#REF!</definedName>
    <definedName name="TAA_Criteria_Rationale">'[2]Scoring Rationale'!#REF!</definedName>
    <definedName name="Tactical_Transition_Sequence">#REF!</definedName>
    <definedName name="TechnologyCriteria1">#REF!</definedName>
    <definedName name="TechnologyCriteria2">#REF!</definedName>
    <definedName name="TechnologyCriteria3">#REF!</definedName>
    <definedName name="Web_Toolbar">#REF!</definedName>
  </definedNames>
  <calcPr fullCalcOnLoad="1"/>
</workbook>
</file>

<file path=xl/sharedStrings.xml><?xml version="1.0" encoding="utf-8"?>
<sst xmlns="http://schemas.openxmlformats.org/spreadsheetml/2006/main" count="552" uniqueCount="198">
  <si>
    <t>Performance Criteria</t>
  </si>
  <si>
    <t>Business Criteria</t>
  </si>
  <si>
    <t>Data Criteria</t>
  </si>
  <si>
    <t>Application Criteria</t>
  </si>
  <si>
    <t>Technology Criteria</t>
  </si>
  <si>
    <t>Security Criteria</t>
  </si>
  <si>
    <t>System</t>
  </si>
  <si>
    <t>P1</t>
  </si>
  <si>
    <t>P2</t>
  </si>
  <si>
    <t>B1</t>
  </si>
  <si>
    <t>B2</t>
  </si>
  <si>
    <t>D1</t>
  </si>
  <si>
    <t>D2</t>
  </si>
  <si>
    <t>D3</t>
  </si>
  <si>
    <t>A1</t>
  </si>
  <si>
    <t>A2</t>
  </si>
  <si>
    <t>A3</t>
  </si>
  <si>
    <t>A4</t>
  </si>
  <si>
    <t>T1</t>
  </si>
  <si>
    <t>T2</t>
  </si>
  <si>
    <t>S1</t>
  </si>
  <si>
    <t>System’s capability for supporting associated Strategic goals and objectives as defined in DOI Strategic Plan.</t>
  </si>
  <si>
    <t>Extent of stakeholders feedback for performance measurement and system refinement.</t>
  </si>
  <si>
    <t>Lack of functional overlap with other systems.</t>
  </si>
  <si>
    <t>System incorporates re-engineered/streamlined business processes (workflow) in an automated fashion that supporting DOI Strategic goals and objectives</t>
  </si>
  <si>
    <t>Extent to which system design requirements are defined and documented.</t>
  </si>
  <si>
    <t>Extent to which systems interfaces are defined and documented.</t>
  </si>
  <si>
    <t>Extent to which high-level design or operational concepts are defined.</t>
  </si>
  <si>
    <t>Extent of compliance with Technology Reference Model standards, protocols and best practices.</t>
  </si>
  <si>
    <t>Extent of maximum use of shared, existing infrastructure components and services.</t>
  </si>
  <si>
    <t>Extent to which the system complies with current security requirements and extent of progress through the C&amp;A process</t>
  </si>
  <si>
    <t>Criteria</t>
  </si>
  <si>
    <t>Description</t>
  </si>
  <si>
    <t>Low (1)</t>
  </si>
  <si>
    <t>Medium (3)</t>
  </si>
  <si>
    <t>High (5)</t>
  </si>
  <si>
    <t>We never really thought about this before.  We know there are goals, but are not sure how or if they are supported by this system.</t>
  </si>
  <si>
    <t>There are some goals that are supported by this system, but the system also does some things that the goals do not mention.</t>
  </si>
  <si>
    <t>The system is designed to support the mission and the goals of the organization.</t>
  </si>
  <si>
    <t>Customers?  What customers?  Who cares? Customers and users are never consulted as to their satisfaction with the system.  No performance measurement.</t>
  </si>
  <si>
    <t>There are some redeigned processes that are supported by this system, but those processes might be out of date and there are still some old processes that linger around.</t>
  </si>
  <si>
    <t>There was a business process re-engineering exercise to find the best business processes for our organization.  This system supports those processes.</t>
  </si>
  <si>
    <t>Data standards are not defined, or are in a constant state of flux.  No documentation exists outside of personal files and notes of the system developers to implement QA/QC systems.</t>
  </si>
  <si>
    <t>Data standards are defined, but redundancies exist within a given scale.  Informal and ad hoc QA/QC systems. Some documentation exists, but it is not complete nor easily accessible.</t>
  </si>
  <si>
    <t xml:space="preserve">Standardized data collection protocols and data standards are fully documented and easily accessible and utilized in all data collection procedures at suitable scales.   QA/QC systems are fully operational. </t>
  </si>
  <si>
    <t>Data stored and maintained in proprietary databases and/or unique formats, which preclude access or use by customers.</t>
  </si>
  <si>
    <t>Information systems and data structures allow data entry and exit, but it is cumbersome for users to gain access and to extract information  in a usable format.</t>
  </si>
  <si>
    <t>Information systems and data structures provide employees and the public ready access to current economic, social, and ecological data and information using current technology.</t>
  </si>
  <si>
    <t>System availability, bandwidth, performance, and functional requirements are undefined and documented.  System requirements not aligned with business processes.</t>
  </si>
  <si>
    <t>System availability bandwidth, performance, and functional requirements are partially defined and documented.  System requirements partially aligned with business processes.</t>
  </si>
  <si>
    <t>System availability, bandwidth, performance, and functional requirements have been fully defined and documented and aligned with business processes.</t>
  </si>
  <si>
    <t>System interfaces, APIs, and dependencies are not defined.  Not aligned with TBA.</t>
  </si>
  <si>
    <t xml:space="preserve">System interfaces, APIs, and dependencies are partially defined. </t>
  </si>
  <si>
    <t>System interfaces, APIs, and dependencies are fully defined.</t>
  </si>
  <si>
    <t>No high-level design diagram or description.  No operational concept documentation.</t>
  </si>
  <si>
    <t>Some documentation exists, but it is not complete nor easily accessible.</t>
  </si>
  <si>
    <t>High-level design and operational concept exists and is fully documented and accessible.</t>
  </si>
  <si>
    <t>System standards and protocols are in not aligned with those detailed in the TRM</t>
  </si>
  <si>
    <t>System partially embraces TRM standards and best practices.</t>
  </si>
  <si>
    <t>System embraces standards, protocols, and best practices are outlined in the TRM.</t>
  </si>
  <si>
    <t>The system essentially creates its own infrastructure of independently procured and managed components, services and technology</t>
  </si>
  <si>
    <t>The system makes some use of existing and sanctioned infrastructure components, services, and technology</t>
  </si>
  <si>
    <t>The system makes maximum use of existing and sanctioned infrastructure components, services, and technology.</t>
  </si>
  <si>
    <t>Customer groups and individuals are clearly identified; their needs are documented; data collection and management systems are linked to those needs.  Customers and users are regularly consulted as to their satisfaction with the system; performance is measured continuously; feedback is used to refine the system.</t>
  </si>
  <si>
    <t>System managers have a vague idea of who their customers might be (or used to be); guess about their needs and interests. Customers and users are occasionally consulted as to their satisfaction with the system.  Minimal performance measures and system refinements.</t>
  </si>
  <si>
    <t>The functions supported by the system are directly linked to the BRM and the PRM.</t>
  </si>
  <si>
    <t>There is a general understanding of what customer want -- these functions are being supplied by this solution.  There is not anything explicit in the way of a feedback mechanism.</t>
  </si>
  <si>
    <t>There is a high amount of overlap between this system and other systems.  This is due to the redundancy of the reservation function being supported.</t>
  </si>
  <si>
    <t>There is a high amount of overlap between this system and other systems.  This is due to the redundancy of the reservation information delivery function being supported.</t>
  </si>
  <si>
    <t>No real concept of customer interaction for this service.</t>
  </si>
  <si>
    <t>Good concept of customer.  Customer feedback is encouraged and customer needs are periodically addressed.</t>
  </si>
  <si>
    <t>There is very little redundant information that should not be in G1S due to its position as a source of record.</t>
  </si>
  <si>
    <t>There is a moderate amount of overlap between this system and other systems.  This is due to the redundancy of the recreation sales function being supported.</t>
  </si>
  <si>
    <t>There is very little redundant information that should not be in HPLP due to its position as a source of record.</t>
  </si>
  <si>
    <t>There is very little redundant information that should not be in IMC due to its position as a source of record.</t>
  </si>
  <si>
    <t>There is very little redundant information that should not be in NRRS due to its position as a source of record.</t>
  </si>
  <si>
    <t>There is very little redundant information that should not be in ParkNet due to its position as a source of record.</t>
  </si>
  <si>
    <t>There is very little redundant information that should not be in RIDB due to its position as a source of record or systems interaction hub.</t>
  </si>
  <si>
    <t>There is very little redundant information that should not be in RMIS due to its position as a source of record..</t>
  </si>
  <si>
    <t>There is a high amount of overlap between this system and other systems.  This is due to the redundancy of the recreation information delivery function being supported.</t>
  </si>
  <si>
    <t>There is a moderate amount of overlap between this system and other systems.  This is due to the redundancy of the recreation information and reservation functions being supported.</t>
  </si>
  <si>
    <t>There are no data standards being employed as part of this solution.</t>
  </si>
  <si>
    <t>The information stored in this system is relatively inaccessible currently.</t>
  </si>
  <si>
    <t>Significant overlap in data entities that are being stored in this system.</t>
  </si>
  <si>
    <t>There are no known system design requirements for this solution.</t>
  </si>
  <si>
    <t>There is no known documentation for systems interfaces.</t>
  </si>
  <si>
    <t>There are no high level design concepts that have been defined.</t>
  </si>
  <si>
    <t>There is a published metadata guide for using the information sets asociated with this system.</t>
  </si>
  <si>
    <t>The information stored in this system is accessible through the solution's data sharing strategy.</t>
  </si>
  <si>
    <t>There are some overlaps in data being stored, however there are some entities that are SOR in this system as well.</t>
  </si>
  <si>
    <t>The system requiremens are fully documented.</t>
  </si>
  <si>
    <t>The system interfaces are fully documented.</t>
  </si>
  <si>
    <t>There are high level design and operational concepts being used as part of this solution.</t>
  </si>
  <si>
    <t>The information stored in this system is moderately accessible via the web currently.</t>
  </si>
  <si>
    <t>Based on the nature of the solution, there are likely design documents that have been published.</t>
  </si>
  <si>
    <t>Based on the nature of the solution, there are likely interface design documents that have been published.</t>
  </si>
  <si>
    <t>There are probably no high level design concepts that have been defined.</t>
  </si>
  <si>
    <t>It is reasonable to assume that they are employing some high level design concepts as part of this solution.</t>
  </si>
  <si>
    <t>This solution is compliant with the RecML v1.04 data standard.</t>
  </si>
  <si>
    <t>Technology Fit</t>
  </si>
  <si>
    <t>Business Fit</t>
  </si>
  <si>
    <t>A</t>
  </si>
  <si>
    <t>T</t>
  </si>
  <si>
    <t>S</t>
  </si>
  <si>
    <t>D</t>
  </si>
  <si>
    <t>B</t>
  </si>
  <si>
    <t>P</t>
  </si>
  <si>
    <t>Security Assessment Score (Scale of 1 to 5)</t>
  </si>
  <si>
    <t>Application Assessment Score (Scale of 1 to 5)</t>
  </si>
  <si>
    <t>Data Assessment Score (Scale of 1 to 5)</t>
  </si>
  <si>
    <t>Technology Assessment Score (Scale of 1 to 5)</t>
  </si>
  <si>
    <t>Business Assessment Score (Scale of 1 to 5)</t>
  </si>
  <si>
    <t>Performance Assessment Score (Scale of 1 to 5)</t>
  </si>
  <si>
    <t>Significant overlap between system functionality and available COTS, GOTS products, and other Org. systems.</t>
  </si>
  <si>
    <t>Some overlap between system functionality and COTS, GOTS products, and other Org. systems TBA</t>
  </si>
  <si>
    <t>The functionality provided by the system does not significantly overlap with other Org. systems</t>
  </si>
  <si>
    <t>System/Service</t>
  </si>
  <si>
    <t>Detailed Comment</t>
  </si>
  <si>
    <t>Footnote Reference</t>
  </si>
  <si>
    <t>Performance</t>
  </si>
  <si>
    <t>Business</t>
  </si>
  <si>
    <t>Data</t>
  </si>
  <si>
    <t>Application</t>
  </si>
  <si>
    <t>Technology</t>
  </si>
  <si>
    <t>Security</t>
  </si>
  <si>
    <t>Overall</t>
  </si>
  <si>
    <t>A5</t>
  </si>
  <si>
    <t>Other sources do exist; enterprise licenses are not already available or migration paths are identifiable but with medium risk</t>
  </si>
  <si>
    <t>Other sources do exist; enterprise licenses are already available, migration paths are easily identifiable with low risk</t>
  </si>
  <si>
    <t>Oher sources may or may not exist; custom environment</t>
  </si>
  <si>
    <t xml:space="preserve">No alternative private sector or governmental source can efficiently support the function. </t>
  </si>
  <si>
    <t xml:space="preserve">Raines Rules - 1. Support core/priority mission functions that need to be performed by the Federal government. </t>
  </si>
  <si>
    <t xml:space="preserve">Raines Rules - 2. Be undertaken because no alternative private sector or governmental source can efficiently support the function. </t>
  </si>
  <si>
    <t xml:space="preserve">Raines Rules - 3. Support work processes that have been simplified or otherwise redesigned to reduce costs, improve effectiveness, and make maximum use of commercial off-the-shelf (COTS) technology. </t>
  </si>
  <si>
    <t>The system was designed to match our manual processes, or we just took the systems as it was out of the box. Much workforce re-training, business process and rule customization included</t>
  </si>
  <si>
    <t>P3</t>
  </si>
  <si>
    <t>No business case documentation exists or no demonstrabel performance results related to ROI or ROI is now in diminishing returns state</t>
  </si>
  <si>
    <t>Some business case documentation, some ROI, but ROI would required new DME costs/new capital for migration, consolidatoin, or modernization</t>
  </si>
  <si>
    <t>Fairly solid business case documentation with current demonstrable ROI results as well as planned ROI</t>
  </si>
  <si>
    <t>Degree of enterprise architectural compliance</t>
  </si>
  <si>
    <t>The system is not in alignment with the concept target architecture.  No plans have been established to bring the system into closer alignment with the target architecture.</t>
  </si>
  <si>
    <t>The system and its development plan are partially aligned with the organization or segment target architecture.  Plans have been established to bring the system back into alignment.</t>
  </si>
  <si>
    <t>The system and its development plan are aligned with the target architecture - segment and enterprise.</t>
  </si>
  <si>
    <t xml:space="preserve">Raines Rules - 7. Be implemented in phased, successive chunks as narrow in scope and brief in duration as practicable, each of which solves a specific part of an overall mission problem and delivers a measurable net benefit independent of future chunks. </t>
  </si>
  <si>
    <t xml:space="preserve">Raines Rules - 6. Reduce risk by: establishing clear measures and accountability for project progress; and securing substantial involvement and buy-in ... from program officials who will use the system... avoiding or isolating custom-designed components ...; using fully tested pilots, simulations, and prototypes ...; </t>
  </si>
  <si>
    <t xml:space="preserve">Raines Rules - 4. Demonstrate a projected return on investment that is clearly equal to or better than alternative uses of available resources. </t>
  </si>
  <si>
    <t xml:space="preserve">Raines Rules - 5. Be consistent with Federal, agency, and bureau information architectures which: integrate agency work processes and information flows with technology to achieve the agency's strategic goals ... and specify standards that enable information exchange and resource sharing, while retaining flexibility in the choice of suppliers and in the design of local work processes. </t>
  </si>
  <si>
    <t>Raines Rules - 8. Employ an acquisition strategy that appropriately allocates risk between government and the contractor, effectively uses competition, ties contract payments to accomplishments, and takes maximum advantage of commercial technology.</t>
  </si>
  <si>
    <t>Existing Acquisition and Funding Strategy is appropriate to support mission needs as an enterprise service</t>
  </si>
  <si>
    <t>Funding is setup as local contract to support sub-organization only; No acquisition concept supported for supporting new consumers in burstable manner</t>
  </si>
  <si>
    <t xml:space="preserve">No Working Capital Fund exist for extending services - annual funding only; Optional extensions to support new consumers exist in burstable manner; </t>
  </si>
  <si>
    <t xml:space="preserve">Working Capital Fund or similar periodic extension funding exists; Optional extensions to support new consumers exist in burstable manner; </t>
  </si>
  <si>
    <t>Score Description</t>
  </si>
  <si>
    <t>Service</t>
  </si>
  <si>
    <t>Target</t>
  </si>
  <si>
    <t>Scoring Summary</t>
  </si>
  <si>
    <t>As-is</t>
  </si>
  <si>
    <t xml:space="preserve">Overall As-Is Score </t>
  </si>
  <si>
    <t xml:space="preserve">Overall Target Score </t>
  </si>
  <si>
    <t>C&amp;A has been identified as required, but C&amp;A has not been completed or scheduled</t>
  </si>
  <si>
    <t>C&amp;A has been identified or in progress as required, but C&amp;A has not been completed or is not up to date</t>
  </si>
  <si>
    <t>C&amp;A has been identified, is completed, and is up to date</t>
  </si>
  <si>
    <t xml:space="preserve">Existing Project/System(s) have been identified as candidate(s) for target Service needs </t>
  </si>
  <si>
    <t>Service Management</t>
  </si>
  <si>
    <t>SM1</t>
  </si>
  <si>
    <t>SM2</t>
  </si>
  <si>
    <t>SM3</t>
  </si>
  <si>
    <t>Expand to capture further Service Desc.</t>
  </si>
  <si>
    <r>
      <t xml:space="preserve">Service Description
</t>
    </r>
    <r>
      <rPr>
        <b/>
        <sz val="8"/>
        <rFont val="Arial"/>
        <family val="2"/>
      </rPr>
      <t>(20-70 words)</t>
    </r>
  </si>
  <si>
    <r>
      <t xml:space="preserve">FEA Service Mapping
</t>
    </r>
    <r>
      <rPr>
        <b/>
        <sz val="8"/>
        <rFont val="Arial"/>
        <family val="2"/>
      </rPr>
      <t>(Parent FEA Serv. Comp)</t>
    </r>
  </si>
  <si>
    <r>
      <t xml:space="preserve">Service Granularity
</t>
    </r>
    <r>
      <rPr>
        <b/>
        <sz val="8"/>
        <rFont val="Arial"/>
        <family val="2"/>
      </rPr>
      <t>(Comp., Capability, DataSet)</t>
    </r>
  </si>
  <si>
    <r>
      <t xml:space="preserve">Type of Service
</t>
    </r>
    <r>
      <rPr>
        <b/>
        <sz val="8"/>
        <rFont val="Arial"/>
        <family val="2"/>
      </rPr>
      <t>(Biz, Enabling, Support)</t>
    </r>
  </si>
  <si>
    <r>
      <t xml:space="preserve">Target Provider
</t>
    </r>
    <r>
      <rPr>
        <b/>
        <sz val="8"/>
        <rFont val="Arial"/>
        <family val="2"/>
      </rPr>
      <t>(Bureau, Dept, Federal)</t>
    </r>
  </si>
  <si>
    <t>Notes</t>
  </si>
  <si>
    <t>Arch. State</t>
  </si>
  <si>
    <t>As-Is</t>
  </si>
  <si>
    <t>Both</t>
  </si>
  <si>
    <t>Existence and documentation of data standards and quality control procedures.</t>
  </si>
  <si>
    <t>Relative maturity of system's data storage and access methods.</t>
  </si>
  <si>
    <t>Relative redundancy of system data.</t>
  </si>
  <si>
    <t>Significant overlap with other systems in terms of data elements maintained are redundant with data elements maintained by other existing systems.</t>
  </si>
  <si>
    <t xml:space="preserve">Some overlap with other systems in terms of data elements maintained are redundant with data elements maintained by other existing systems.
</t>
  </si>
  <si>
    <t xml:space="preserve">Minimal overlap with other systems in terms of data elements maintained are redundant with data elements maintained by other existing systems.
</t>
  </si>
  <si>
    <t>Reference / Target Validation</t>
  </si>
  <si>
    <t xml:space="preserve">Demonstrate a projected return on investment that is clearly equal to or better than alternative uses of available resources (i.e. enterprise products or services). </t>
  </si>
  <si>
    <t>System was deployed specifically for this project scope; In general, deployment in one large chunk, and not modules</t>
  </si>
  <si>
    <t>System was deployed for scope use across enterprises, but deployment in general in very few large modules</t>
  </si>
  <si>
    <t xml:space="preserve">System was deployed for scope use across enterprises, and deployed in modules separated for business use </t>
  </si>
  <si>
    <t xml:space="preserve">Has been previously considered on short list as enterprise candidate </t>
  </si>
  <si>
    <t>Is currently on target candidate short list or is being used as target service already</t>
  </si>
  <si>
    <t>Has Never been considered as target service or has been explicitly rejected as target service prior to short list</t>
  </si>
  <si>
    <t>System deployments are modular and are/have been performed in phases based on mission needs</t>
  </si>
  <si>
    <t>No Business Case content exists</t>
  </si>
  <si>
    <t>Business justifies core business services in system, but not the custom enablement services such as security</t>
  </si>
  <si>
    <t>Name</t>
  </si>
  <si>
    <t>(out of 5 - Higher is Better)</t>
  </si>
  <si>
    <t>Portfolio Breakdown</t>
  </si>
  <si>
    <t>Target State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</si>
</sst>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mmm\-yyyy"/>
    <numFmt numFmtId="172" formatCode="0.0"/>
    <numFmt numFmtId="173" formatCode="0.0000000"/>
    <numFmt numFmtId="174" formatCode="0.000000"/>
    <numFmt numFmtId="175" formatCode="0.00000"/>
    <numFmt numFmtId="176" formatCode="0.0000"/>
    <numFmt numFmtId="177" formatCode="0.000"/>
  </numFmts>
  <fonts count="33">
    <font>
      <sz val="10"/>
      <name val="Arial"/>
      <family val="0"/>
    </font>
    <font>
      <b/>
      <sz val="10"/>
      <name val="Arial"/>
      <family val="2"/>
    </font>
    <font>
      <b/>
      <sz val="12"/>
      <name val="Arial"/>
      <family val="2"/>
    </font>
    <font>
      <b/>
      <sz val="9"/>
      <name val="Arial"/>
      <family val="2"/>
    </font>
    <font>
      <sz val="9"/>
      <name val="Arial"/>
      <family val="2"/>
    </font>
    <font>
      <u val="single"/>
      <sz val="10"/>
      <color indexed="12"/>
      <name val="Arial"/>
      <family val="0"/>
    </font>
    <font>
      <i/>
      <sz val="8"/>
      <name val="Arial"/>
      <family val="0"/>
    </font>
    <font>
      <b/>
      <sz val="10"/>
      <color indexed="12"/>
      <name val="Arial"/>
      <family val="2"/>
    </font>
    <font>
      <u val="single"/>
      <sz val="10"/>
      <color indexed="36"/>
      <name val="Arial"/>
      <family val="0"/>
    </font>
    <font>
      <b/>
      <sz val="20"/>
      <name val="Times New Roman"/>
      <family val="1"/>
    </font>
    <font>
      <sz val="11"/>
      <name val="Arial"/>
      <family val="2"/>
    </font>
    <font>
      <b/>
      <sz val="20"/>
      <color indexed="9"/>
      <name val="Arial"/>
      <family val="2"/>
    </font>
    <font>
      <b/>
      <sz val="11"/>
      <name val="Arial"/>
      <family val="2"/>
    </font>
    <font>
      <b/>
      <sz val="1.75"/>
      <name val="Arial"/>
      <family val="0"/>
    </font>
    <font>
      <sz val="1.75"/>
      <name val="Arial"/>
      <family val="0"/>
    </font>
    <font>
      <b/>
      <sz val="1"/>
      <name val="Arial"/>
      <family val="0"/>
    </font>
    <font>
      <sz val="1"/>
      <name val="Arial"/>
      <family val="0"/>
    </font>
    <font>
      <b/>
      <sz val="1.25"/>
      <name val="Arial"/>
      <family val="0"/>
    </font>
    <font>
      <sz val="1.5"/>
      <name val="Times New Roman"/>
      <family val="1"/>
    </font>
    <font>
      <b/>
      <sz val="12"/>
      <color indexed="9"/>
      <name val="Arial"/>
      <family val="2"/>
    </font>
    <font>
      <sz val="10"/>
      <color indexed="8"/>
      <name val="Arial"/>
      <family val="2"/>
    </font>
    <font>
      <sz val="8"/>
      <color indexed="8"/>
      <name val="Arial"/>
      <family val="2"/>
    </font>
    <font>
      <sz val="8"/>
      <name val="Arial"/>
      <family val="0"/>
    </font>
    <font>
      <b/>
      <sz val="18"/>
      <color indexed="62"/>
      <name val="Arial"/>
      <family val="2"/>
    </font>
    <font>
      <i/>
      <sz val="12"/>
      <name val="Arial"/>
      <family val="2"/>
    </font>
    <font>
      <b/>
      <sz val="14"/>
      <name val="Arial"/>
      <family val="2"/>
    </font>
    <font>
      <b/>
      <sz val="8"/>
      <name val="Arial"/>
      <family val="2"/>
    </font>
    <font>
      <b/>
      <sz val="10"/>
      <color indexed="9"/>
      <name val="Arial"/>
      <family val="2"/>
    </font>
    <font>
      <b/>
      <sz val="16"/>
      <color indexed="56"/>
      <name val="Arial"/>
      <family val="2"/>
    </font>
    <font>
      <u val="single"/>
      <sz val="16"/>
      <color indexed="56"/>
      <name val="Arial"/>
      <family val="2"/>
    </font>
    <font>
      <b/>
      <sz val="18"/>
      <name val="Arial"/>
      <family val="0"/>
    </font>
    <font>
      <b/>
      <sz val="18"/>
      <color indexed="56"/>
      <name val="Arial"/>
      <family val="0"/>
    </font>
    <font>
      <sz val="18"/>
      <name val="Arial"/>
      <family val="0"/>
    </font>
  </fonts>
  <fills count="13">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34"/>
        <bgColor indexed="64"/>
      </patternFill>
    </fill>
    <fill>
      <patternFill patternType="solid">
        <fgColor indexed="17"/>
        <bgColor indexed="64"/>
      </patternFill>
    </fill>
    <fill>
      <patternFill patternType="solid">
        <fgColor indexed="57"/>
        <bgColor indexed="64"/>
      </patternFill>
    </fill>
    <fill>
      <patternFill patternType="solid">
        <fgColor indexed="62"/>
        <bgColor indexed="64"/>
      </patternFill>
    </fill>
  </fills>
  <borders count="27">
    <border>
      <left/>
      <right/>
      <top/>
      <bottom/>
      <diagonal/>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double"/>
      <top style="thin"/>
      <bottom style="thin"/>
    </border>
    <border>
      <left style="thin"/>
      <right>
        <color indexed="63"/>
      </right>
      <top>
        <color indexed="63"/>
      </top>
      <bottom style="thin"/>
    </border>
    <border>
      <left style="double"/>
      <right style="double"/>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2" borderId="1" xfId="0" applyFont="1" applyFill="1" applyBorder="1" applyAlignment="1">
      <alignment horizontal="left"/>
    </xf>
    <xf numFmtId="0" fontId="2" fillId="0" borderId="2" xfId="0" applyFont="1" applyBorder="1" applyAlignment="1">
      <alignment horizontal="center" vertical="center" wrapText="1"/>
    </xf>
    <xf numFmtId="0" fontId="1" fillId="2" borderId="0"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6" fillId="2" borderId="0" xfId="0" applyFont="1" applyFill="1" applyBorder="1" applyAlignment="1">
      <alignment horizontal="left" textRotation="90" wrapText="1"/>
    </xf>
    <xf numFmtId="0" fontId="6" fillId="0" borderId="3" xfId="0" applyFont="1" applyBorder="1" applyAlignment="1">
      <alignment horizontal="left" textRotation="90" wrapText="1"/>
    </xf>
    <xf numFmtId="0" fontId="6" fillId="0" borderId="4" xfId="0" applyFont="1" applyBorder="1" applyAlignment="1">
      <alignment horizontal="left" textRotation="90" wrapText="1"/>
    </xf>
    <xf numFmtId="0" fontId="1" fillId="3"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0" fontId="0" fillId="4" borderId="4" xfId="0" applyFill="1" applyBorder="1" applyAlignment="1">
      <alignment horizontal="left"/>
    </xf>
    <xf numFmtId="0" fontId="7" fillId="4" borderId="4" xfId="20" applyFont="1" applyFill="1" applyBorder="1" applyAlignment="1">
      <alignment horizontal="center"/>
    </xf>
    <xf numFmtId="0" fontId="0" fillId="2" borderId="0" xfId="0" applyFill="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Border="1" applyAlignment="1">
      <alignment wrapText="1"/>
    </xf>
    <xf numFmtId="0" fontId="19" fillId="5" borderId="4" xfId="0" applyFont="1" applyFill="1" applyBorder="1" applyAlignment="1">
      <alignment horizontal="center"/>
    </xf>
    <xf numFmtId="0" fontId="19" fillId="5" borderId="3" xfId="0" applyFont="1" applyFill="1" applyBorder="1" applyAlignment="1">
      <alignment horizontal="center"/>
    </xf>
    <xf numFmtId="0" fontId="0" fillId="0" borderId="4" xfId="0" applyBorder="1" applyAlignment="1">
      <alignment/>
    </xf>
    <xf numFmtId="0" fontId="0" fillId="0" borderId="5" xfId="0" applyFill="1" applyBorder="1" applyAlignment="1">
      <alignment wrapText="1"/>
    </xf>
    <xf numFmtId="0" fontId="0" fillId="0" borderId="6" xfId="0" applyBorder="1" applyAlignment="1">
      <alignment wrapText="1"/>
    </xf>
    <xf numFmtId="0" fontId="21" fillId="2" borderId="7" xfId="0" applyFont="1" applyFill="1" applyBorder="1" applyAlignment="1">
      <alignment horizontal="center" textRotation="90" wrapText="1"/>
    </xf>
    <xf numFmtId="172" fontId="1" fillId="4" borderId="8" xfId="0" applyNumberFormat="1" applyFont="1" applyFill="1" applyBorder="1" applyAlignment="1">
      <alignment horizontal="center"/>
    </xf>
    <xf numFmtId="172" fontId="3" fillId="2" borderId="9" xfId="0" applyNumberFormat="1" applyFont="1" applyFill="1" applyBorder="1" applyAlignment="1">
      <alignment horizontal="left"/>
    </xf>
    <xf numFmtId="172" fontId="1" fillId="0" borderId="10" xfId="0" applyNumberFormat="1" applyFont="1" applyBorder="1" applyAlignment="1">
      <alignment horizontal="left"/>
    </xf>
    <xf numFmtId="172" fontId="3" fillId="2" borderId="11" xfId="0" applyNumberFormat="1" applyFont="1" applyFill="1" applyBorder="1" applyAlignment="1">
      <alignment horizontal="left"/>
    </xf>
    <xf numFmtId="1" fontId="1" fillId="4" borderId="4" xfId="0" applyNumberFormat="1" applyFont="1" applyFill="1" applyBorder="1" applyAlignment="1">
      <alignment horizontal="center"/>
    </xf>
    <xf numFmtId="1" fontId="1" fillId="4" borderId="8" xfId="0" applyNumberFormat="1" applyFont="1" applyFill="1" applyBorder="1" applyAlignment="1">
      <alignment horizontal="center"/>
    </xf>
    <xf numFmtId="0" fontId="22" fillId="4" borderId="0" xfId="0" applyFont="1" applyFill="1" applyAlignment="1">
      <alignment/>
    </xf>
    <xf numFmtId="0" fontId="1" fillId="0" borderId="1" xfId="0" applyFont="1" applyBorder="1" applyAlignment="1">
      <alignment horizontal="left"/>
    </xf>
    <xf numFmtId="0" fontId="6" fillId="0" borderId="7" xfId="0" applyFont="1" applyBorder="1" applyAlignment="1">
      <alignment horizontal="left" textRotation="90" wrapText="1"/>
    </xf>
    <xf numFmtId="0" fontId="21" fillId="2" borderId="4" xfId="0" applyFont="1" applyFill="1" applyBorder="1" applyAlignment="1">
      <alignment horizontal="center" textRotation="48" wrapText="1"/>
    </xf>
    <xf numFmtId="0" fontId="25" fillId="3" borderId="4" xfId="0" applyFont="1" applyFill="1" applyBorder="1" applyAlignment="1">
      <alignment horizontal="center" vertical="top" wrapText="1"/>
    </xf>
    <xf numFmtId="0" fontId="25" fillId="3" borderId="4" xfId="0" applyFont="1" applyFill="1" applyBorder="1" applyAlignment="1">
      <alignment horizontal="center" vertical="top"/>
    </xf>
    <xf numFmtId="0" fontId="0" fillId="6" borderId="4" xfId="0" applyFill="1" applyBorder="1" applyAlignment="1">
      <alignment horizontal="right"/>
    </xf>
    <xf numFmtId="172" fontId="1" fillId="6" borderId="10" xfId="0" applyNumberFormat="1" applyFont="1" applyFill="1" applyBorder="1" applyAlignment="1">
      <alignment horizontal="center" textRotation="90" wrapText="1"/>
    </xf>
    <xf numFmtId="0" fontId="1" fillId="7" borderId="12" xfId="0" applyFont="1" applyFill="1" applyBorder="1" applyAlignment="1">
      <alignment horizontal="center"/>
    </xf>
    <xf numFmtId="0" fontId="1" fillId="7" borderId="12" xfId="0" applyFont="1" applyFill="1" applyBorder="1" applyAlignment="1">
      <alignment horizontal="center" wrapText="1"/>
    </xf>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26" fillId="7" borderId="17" xfId="0" applyFont="1" applyFill="1" applyBorder="1" applyAlignment="1">
      <alignment vertical="top" wrapText="1"/>
    </xf>
    <xf numFmtId="0" fontId="26" fillId="7" borderId="18" xfId="0" applyFont="1" applyFill="1" applyBorder="1" applyAlignment="1">
      <alignment vertical="top" wrapText="1"/>
    </xf>
    <xf numFmtId="0" fontId="26" fillId="7" borderId="19" xfId="0" applyFont="1" applyFill="1"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25"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Border="1" applyAlignment="1">
      <alignment horizontal="right" vertical="top" wrapText="1"/>
    </xf>
    <xf numFmtId="0" fontId="0" fillId="0" borderId="21" xfId="0" applyBorder="1" applyAlignment="1">
      <alignment vertical="top" wrapText="1"/>
    </xf>
    <xf numFmtId="0" fontId="0" fillId="0" borderId="22" xfId="0" applyBorder="1" applyAlignment="1">
      <alignment vertical="top" wrapText="1"/>
    </xf>
    <xf numFmtId="0" fontId="6" fillId="0" borderId="22" xfId="0" applyFont="1" applyBorder="1" applyAlignment="1">
      <alignment vertical="top" wrapText="1"/>
    </xf>
    <xf numFmtId="0" fontId="0" fillId="0" borderId="23" xfId="0" applyBorder="1" applyAlignment="1">
      <alignment vertical="top" wrapText="1"/>
    </xf>
    <xf numFmtId="0" fontId="1" fillId="6" borderId="4" xfId="0" applyFont="1" applyFill="1" applyBorder="1" applyAlignment="1">
      <alignment horizontal="left" vertical="top"/>
    </xf>
    <xf numFmtId="0" fontId="27" fillId="8" borderId="4" xfId="0" applyFont="1" applyFill="1" applyBorder="1" applyAlignment="1">
      <alignment horizontal="left" vertical="top"/>
    </xf>
    <xf numFmtId="0" fontId="1" fillId="9" borderId="4" xfId="0" applyFont="1" applyFill="1" applyBorder="1" applyAlignment="1">
      <alignment horizontal="left" vertical="top"/>
    </xf>
    <xf numFmtId="0" fontId="27" fillId="10" borderId="4" xfId="0" applyFont="1" applyFill="1" applyBorder="1" applyAlignment="1">
      <alignment horizontal="left" vertical="top"/>
    </xf>
    <xf numFmtId="0" fontId="0" fillId="0" borderId="0" xfId="0" applyAlignment="1">
      <alignment horizontal="left" vertical="top"/>
    </xf>
    <xf numFmtId="0" fontId="1" fillId="4" borderId="4" xfId="0" applyFont="1" applyFill="1" applyBorder="1" applyAlignment="1">
      <alignment horizontal="left" vertical="top" wrapText="1"/>
    </xf>
    <xf numFmtId="0" fontId="1" fillId="0" borderId="4" xfId="0" applyFont="1" applyBorder="1" applyAlignment="1">
      <alignment horizontal="left" vertical="top" wrapText="1"/>
    </xf>
    <xf numFmtId="0" fontId="20" fillId="0" borderId="0" xfId="0" applyFont="1" applyAlignment="1">
      <alignment horizontal="left" vertical="top" wrapText="1"/>
    </xf>
    <xf numFmtId="0" fontId="0" fillId="0" borderId="4" xfId="0" applyFont="1" applyBorder="1" applyAlignment="1">
      <alignment horizontal="left" vertical="top" wrapText="1"/>
    </xf>
    <xf numFmtId="0" fontId="0" fillId="0" borderId="4" xfId="0" applyNumberFormat="1" applyFont="1" applyBorder="1" applyAlignment="1">
      <alignment horizontal="left" vertical="top" wrapText="1"/>
    </xf>
    <xf numFmtId="0" fontId="0" fillId="2" borderId="0" xfId="0" applyFont="1" applyFill="1" applyAlignment="1">
      <alignment horizontal="left" vertical="top"/>
    </xf>
    <xf numFmtId="0" fontId="0" fillId="0" borderId="4" xfId="0" applyFont="1" applyBorder="1" applyAlignment="1">
      <alignment horizontal="left" vertical="top"/>
    </xf>
    <xf numFmtId="0" fontId="1" fillId="4" borderId="0" xfId="0" applyFont="1" applyFill="1" applyBorder="1" applyAlignment="1">
      <alignment horizontal="left" vertical="top" wrapText="1"/>
    </xf>
    <xf numFmtId="0" fontId="0" fillId="0" borderId="0" xfId="0" applyFont="1" applyAlignment="1">
      <alignment horizontal="left" vertical="top"/>
    </xf>
    <xf numFmtId="0" fontId="1" fillId="4" borderId="4" xfId="0" applyFont="1" applyFill="1" applyBorder="1" applyAlignment="1">
      <alignment horizontal="left" vertical="top"/>
    </xf>
    <xf numFmtId="0" fontId="5" fillId="4" borderId="4" xfId="20" applyFill="1" applyBorder="1" applyAlignment="1">
      <alignment horizontal="center" textRotation="90" wrapText="1"/>
    </xf>
    <xf numFmtId="0" fontId="29" fillId="6" borderId="4" xfId="20" applyFont="1" applyFill="1" applyBorder="1" applyAlignment="1">
      <alignment horizontal="center" textRotation="90" wrapText="1"/>
    </xf>
    <xf numFmtId="0" fontId="28" fillId="0" borderId="0" xfId="0" applyFont="1" applyAlignment="1">
      <alignment/>
    </xf>
    <xf numFmtId="0" fontId="30" fillId="0" borderId="4" xfId="0" applyFont="1" applyBorder="1" applyAlignment="1">
      <alignment horizontal="left" wrapText="1"/>
    </xf>
    <xf numFmtId="0" fontId="31" fillId="6" borderId="4" xfId="0" applyFont="1" applyFill="1" applyBorder="1" applyAlignment="1">
      <alignment horizontal="left" textRotation="90" wrapText="1"/>
    </xf>
    <xf numFmtId="0" fontId="30" fillId="4" borderId="4" xfId="0" applyFont="1" applyFill="1" applyBorder="1" applyAlignment="1">
      <alignment horizontal="left" wrapText="1"/>
    </xf>
    <xf numFmtId="0" fontId="32" fillId="0" borderId="0" xfId="0" applyFont="1" applyAlignment="1">
      <alignment wrapText="1"/>
    </xf>
    <xf numFmtId="0" fontId="0" fillId="0" borderId="0" xfId="0" applyFont="1" applyFill="1" applyAlignment="1">
      <alignment/>
    </xf>
    <xf numFmtId="0" fontId="0" fillId="0" borderId="0" xfId="0" applyFont="1" applyFill="1" applyAlignment="1">
      <alignment/>
    </xf>
    <xf numFmtId="0" fontId="1" fillId="0" borderId="0" xfId="0" applyFont="1" applyFill="1" applyBorder="1" applyAlignment="1">
      <alignment horizontal="left" wrapText="1"/>
    </xf>
    <xf numFmtId="172" fontId="1" fillId="11" borderId="10" xfId="0" applyNumberFormat="1" applyFont="1" applyFill="1" applyBorder="1" applyAlignment="1">
      <alignment horizontal="center" textRotation="90" wrapText="1"/>
    </xf>
    <xf numFmtId="172" fontId="1" fillId="12" borderId="10" xfId="0" applyNumberFormat="1" applyFont="1" applyFill="1" applyBorder="1" applyAlignment="1">
      <alignment horizontal="center" textRotation="90" wrapText="1"/>
    </xf>
    <xf numFmtId="172" fontId="20" fillId="11" borderId="4" xfId="0" applyNumberFormat="1" applyFont="1" applyFill="1" applyBorder="1" applyAlignment="1">
      <alignment horizontal="center" textRotation="90" wrapText="1"/>
    </xf>
    <xf numFmtId="172" fontId="1" fillId="11" borderId="8" xfId="0" applyNumberFormat="1" applyFont="1" applyFill="1" applyBorder="1" applyAlignment="1">
      <alignment horizontal="center"/>
    </xf>
    <xf numFmtId="172" fontId="20" fillId="12" borderId="4" xfId="0" applyNumberFormat="1" applyFont="1" applyFill="1" applyBorder="1" applyAlignment="1">
      <alignment horizontal="center" textRotation="90" wrapText="1"/>
    </xf>
    <xf numFmtId="172" fontId="1" fillId="12" borderId="8" xfId="0" applyNumberFormat="1" applyFont="1" applyFill="1" applyBorder="1" applyAlignment="1">
      <alignment horizontal="center"/>
    </xf>
    <xf numFmtId="2" fontId="25" fillId="4" borderId="8" xfId="0" applyNumberFormat="1" applyFont="1" applyFill="1" applyBorder="1" applyAlignment="1">
      <alignment horizontal="center" vertical="center" wrapText="1"/>
    </xf>
    <xf numFmtId="0" fontId="25" fillId="0" borderId="22" xfId="0" applyFont="1" applyBorder="1" applyAlignment="1">
      <alignment vertical="top" wrapText="1"/>
    </xf>
    <xf numFmtId="0" fontId="25" fillId="0" borderId="14" xfId="0" applyFont="1" applyBorder="1" applyAlignment="1">
      <alignment vertical="top" wrapText="1"/>
    </xf>
    <xf numFmtId="0" fontId="30" fillId="0" borderId="2" xfId="0" applyFont="1" applyBorder="1" applyAlignment="1">
      <alignment horizontal="left" wrapText="1"/>
    </xf>
    <xf numFmtId="0" fontId="1" fillId="4" borderId="4" xfId="0" applyFont="1" applyFill="1" applyBorder="1" applyAlignment="1">
      <alignment horizontal="left" wrapText="1"/>
    </xf>
    <xf numFmtId="0" fontId="1" fillId="2" borderId="1" xfId="0" applyFont="1" applyFill="1" applyBorder="1" applyAlignment="1">
      <alignment horizontal="left" shrinkToFit="1"/>
    </xf>
    <xf numFmtId="0" fontId="21" fillId="2" borderId="7" xfId="0" applyFont="1" applyFill="1" applyBorder="1" applyAlignment="1">
      <alignment horizontal="center" textRotation="90" shrinkToFit="1"/>
    </xf>
    <xf numFmtId="0" fontId="1" fillId="7" borderId="12" xfId="0" applyFont="1" applyFill="1" applyBorder="1" applyAlignment="1">
      <alignment horizontal="center" shrinkToFit="1"/>
    </xf>
    <xf numFmtId="0" fontId="1" fillId="3" borderId="4" xfId="0" applyFont="1" applyFill="1" applyBorder="1" applyAlignment="1">
      <alignment horizontal="center" shrinkToFit="1"/>
    </xf>
    <xf numFmtId="0" fontId="0" fillId="4" borderId="4" xfId="0" applyFill="1" applyBorder="1" applyAlignment="1">
      <alignment horizontal="left" shrinkToFit="1"/>
    </xf>
    <xf numFmtId="0" fontId="0" fillId="0" borderId="0" xfId="0" applyAlignment="1">
      <alignment shrinkToFit="1"/>
    </xf>
    <xf numFmtId="0" fontId="26" fillId="7" borderId="17" xfId="0" applyFont="1" applyFill="1" applyBorder="1" applyAlignment="1">
      <alignment horizontal="center" vertical="top" wrapText="1"/>
    </xf>
    <xf numFmtId="0" fontId="26" fillId="7" borderId="19" xfId="0" applyFont="1" applyFill="1" applyBorder="1" applyAlignment="1">
      <alignment horizontal="center" vertical="top" wrapText="1"/>
    </xf>
    <xf numFmtId="2" fontId="25" fillId="4" borderId="9" xfId="0" applyNumberFormat="1" applyFont="1" applyFill="1" applyBorder="1" applyAlignment="1">
      <alignment horizontal="center" vertical="center" wrapText="1"/>
    </xf>
    <xf numFmtId="2" fontId="25" fillId="4" borderId="24" xfId="0" applyNumberFormat="1" applyFont="1" applyFill="1" applyBorder="1" applyAlignment="1">
      <alignment horizontal="center" vertical="center" wrapText="1"/>
    </xf>
    <xf numFmtId="2" fontId="25" fillId="4" borderId="2" xfId="0" applyNumberFormat="1" applyFont="1" applyFill="1" applyBorder="1" applyAlignment="1">
      <alignment horizontal="center" vertical="center" wrapText="1"/>
    </xf>
    <xf numFmtId="2" fontId="25" fillId="4" borderId="25" xfId="0"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0" fontId="4" fillId="12" borderId="26"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0" fillId="11" borderId="26" xfId="0" applyFill="1" applyBorder="1" applyAlignment="1">
      <alignment horizontal="center" vertical="center" wrapText="1"/>
    </xf>
    <xf numFmtId="0" fontId="0" fillId="11" borderId="3" xfId="0" applyFill="1" applyBorder="1" applyAlignment="1">
      <alignment horizontal="center" vertical="center" wrapText="1"/>
    </xf>
    <xf numFmtId="0" fontId="4" fillId="11" borderId="26"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2" borderId="3" xfId="0" applyFont="1" applyFill="1" applyBorder="1" applyAlignment="1">
      <alignment wrapText="1"/>
    </xf>
    <xf numFmtId="0" fontId="2" fillId="0" borderId="2" xfId="0" applyFont="1"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FFFFFF"/>
      </font>
      <fill>
        <patternFill>
          <bgColor rgb="FFFF0000"/>
        </patternFill>
      </fill>
      <border/>
    </dxf>
    <dxf>
      <font>
        <b/>
        <i val="0"/>
      </font>
      <fill>
        <patternFill>
          <bgColor rgb="FFFFFF00"/>
        </patternFill>
      </fill>
      <border/>
    </dxf>
    <dxf>
      <font>
        <b/>
        <i val="0"/>
        <color rgb="FFFFFFFF"/>
      </font>
      <fill>
        <patternFill>
          <bgColor rgb="FF008000"/>
        </patternFill>
      </fill>
      <border/>
    </dxf>
    <dxf>
      <fill>
        <patternFill>
          <bgColor rgb="FFFFCC99"/>
        </patternFill>
      </fill>
      <border/>
    </dxf>
    <dxf>
      <fill>
        <patternFill>
          <bgColor rgb="FFCCFFCC"/>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1" u="none" baseline="0">
                <a:latin typeface="Arial"/>
                <a:ea typeface="Arial"/>
                <a:cs typeface="Arial"/>
              </a:rPr>
              <a:t>Summary of Systems Scoring</a:t>
            </a:r>
          </a:p>
        </c:rich>
      </c:tx>
      <c:layout/>
      <c:spPr>
        <a:noFill/>
        <a:ln>
          <a:noFill/>
        </a:ln>
      </c:spPr>
    </c:title>
    <c:plotArea>
      <c:layout>
        <c:manualLayout>
          <c:xMode val="edge"/>
          <c:yMode val="edge"/>
          <c:x val="0.04075"/>
          <c:y val="0.1065"/>
          <c:w val="0.885"/>
          <c:h val="0.83375"/>
        </c:manualLayout>
      </c:layout>
      <c:scatterChart>
        <c:scatterStyle val="lineMarker"/>
        <c:varyColors val="0"/>
        <c:ser>
          <c:idx val="0"/>
          <c:order val="0"/>
          <c:tx>
            <c:strRef>
              <c:f>'Systems Scoring'!$D$5</c:f>
              <c:strCache>
                <c:ptCount val="1"/>
                <c:pt idx="0">
                  <c:v>A Sys2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Scoring'!$M$5</c:f>
              <c:numCache>
                <c:ptCount val="1"/>
                <c:pt idx="0">
                  <c:v>1.6666666666666667</c:v>
                </c:pt>
              </c:numCache>
            </c:numRef>
          </c:xVal>
          <c:yVal>
            <c:numRef>
              <c:f>'Systems Scoring'!$N$5</c:f>
              <c:numCache>
                <c:ptCount val="1"/>
                <c:pt idx="0">
                  <c:v>1.5833333333333333</c:v>
                </c:pt>
              </c:numCache>
            </c:numRef>
          </c:yVal>
          <c:smooth val="0"/>
        </c:ser>
        <c:ser>
          <c:idx val="1"/>
          <c:order val="1"/>
          <c:tx>
            <c:strRef>
              <c:f>'Systems Scoring'!$D$6</c:f>
              <c:strCache>
                <c:ptCount val="1"/>
                <c:pt idx="0">
                  <c:v>A Sys3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Scoring'!$M$6</c:f>
              <c:numCache>
                <c:ptCount val="1"/>
                <c:pt idx="0">
                  <c:v>1.5833333333333335</c:v>
                </c:pt>
              </c:numCache>
            </c:numRef>
          </c:xVal>
          <c:yVal>
            <c:numRef>
              <c:f>'Systems Scoring'!$N$6</c:f>
              <c:numCache>
                <c:ptCount val="1"/>
                <c:pt idx="0">
                  <c:v>1.8</c:v>
                </c:pt>
              </c:numCache>
            </c:numRef>
          </c:yVal>
          <c:smooth val="0"/>
        </c:ser>
        <c:ser>
          <c:idx val="2"/>
          <c:order val="2"/>
          <c:tx>
            <c:strRef>
              <c:f>'Systems Scoring'!$D$7</c:f>
              <c:strCache>
                <c:ptCount val="1"/>
                <c:pt idx="0">
                  <c:v>A Sys4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Scoring'!$M$7</c:f>
              <c:numCache>
                <c:ptCount val="1"/>
                <c:pt idx="0">
                  <c:v>1.6666666666666667</c:v>
                </c:pt>
              </c:numCache>
            </c:numRef>
          </c:xVal>
          <c:yVal>
            <c:numRef>
              <c:f>'Systems Scoring'!$N$7</c:f>
              <c:numCache>
                <c:ptCount val="1"/>
                <c:pt idx="0">
                  <c:v>1.775</c:v>
                </c:pt>
              </c:numCache>
            </c:numRef>
          </c:yVal>
          <c:smooth val="0"/>
        </c:ser>
        <c:ser>
          <c:idx val="3"/>
          <c:order val="3"/>
          <c:tx>
            <c:strRef>
              <c:f>'Systems Scoring'!$D$8</c:f>
              <c:strCache>
                <c:ptCount val="1"/>
                <c:pt idx="0">
                  <c:v>A Sys5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Scoring'!$M$8</c:f>
              <c:numCache>
                <c:ptCount val="1"/>
                <c:pt idx="0">
                  <c:v>1.5</c:v>
                </c:pt>
              </c:numCache>
            </c:numRef>
          </c:xVal>
          <c:yVal>
            <c:numRef>
              <c:f>'Systems Scoring'!$N$8</c:f>
              <c:numCache>
                <c:ptCount val="1"/>
                <c:pt idx="0">
                  <c:v>1.3833333333333333</c:v>
                </c:pt>
              </c:numCache>
            </c:numRef>
          </c:yVal>
          <c:smooth val="0"/>
        </c:ser>
        <c:ser>
          <c:idx val="4"/>
          <c:order val="4"/>
          <c:tx>
            <c:strRef>
              <c:f>'Systems Scoring'!$D$9</c:f>
              <c:strCache>
                <c:ptCount val="1"/>
                <c:pt idx="0">
                  <c:v>A Sys6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Scoring'!$M$9</c:f>
              <c:numCache>
                <c:ptCount val="1"/>
                <c:pt idx="0">
                  <c:v>1.3333333333333335</c:v>
                </c:pt>
              </c:numCache>
            </c:numRef>
          </c:xVal>
          <c:yVal>
            <c:numRef>
              <c:f>'Systems Scoring'!$N$9</c:f>
              <c:numCache>
                <c:ptCount val="1"/>
                <c:pt idx="0">
                  <c:v>1.2833333333333332</c:v>
                </c:pt>
              </c:numCache>
            </c:numRef>
          </c:yVal>
          <c:smooth val="0"/>
        </c:ser>
        <c:ser>
          <c:idx val="5"/>
          <c:order val="5"/>
          <c:tx>
            <c:strRef>
              <c:f>'Systems Scoring'!$D$10</c:f>
              <c:strCache>
                <c:ptCount val="1"/>
                <c:pt idx="0">
                  <c:v>A Sys7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Scoring'!$M$10</c:f>
              <c:numCache>
                <c:ptCount val="1"/>
                <c:pt idx="0">
                  <c:v>4.416666666666666</c:v>
                </c:pt>
              </c:numCache>
            </c:numRef>
          </c:xVal>
          <c:yVal>
            <c:numRef>
              <c:f>'Systems Scoring'!$N$10</c:f>
              <c:numCache>
                <c:ptCount val="1"/>
                <c:pt idx="0">
                  <c:v>3.1166666666666667</c:v>
                </c:pt>
              </c:numCache>
            </c:numRef>
          </c:yVal>
          <c:smooth val="0"/>
        </c:ser>
        <c:ser>
          <c:idx val="6"/>
          <c:order val="6"/>
          <c:tx>
            <c:strRef>
              <c:f>'Systems Scoring'!$D$11</c:f>
              <c:strCache>
                <c:ptCount val="1"/>
                <c:pt idx="0">
                  <c:v>A Sys8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Scoring'!$M$11</c:f>
              <c:numCache>
                <c:ptCount val="1"/>
                <c:pt idx="0">
                  <c:v>2.333333333333333</c:v>
                </c:pt>
              </c:numCache>
            </c:numRef>
          </c:xVal>
          <c:yVal>
            <c:numRef>
              <c:f>'Systems Scoring'!$N$11</c:f>
              <c:numCache>
                <c:ptCount val="1"/>
                <c:pt idx="0">
                  <c:v>1.8416666666666668</c:v>
                </c:pt>
              </c:numCache>
            </c:numRef>
          </c:yVal>
          <c:smooth val="0"/>
        </c:ser>
        <c:ser>
          <c:idx val="7"/>
          <c:order val="7"/>
          <c:tx>
            <c:strRef>
              <c:f>'Systems Scoring'!$D$12</c:f>
              <c:strCache>
                <c:ptCount val="1"/>
                <c:pt idx="0">
                  <c:v>A Sys9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Scoring'!$M$12</c:f>
              <c:numCache>
                <c:ptCount val="1"/>
                <c:pt idx="0">
                  <c:v>3.083333333333333</c:v>
                </c:pt>
              </c:numCache>
            </c:numRef>
          </c:xVal>
          <c:yVal>
            <c:numRef>
              <c:f>'Systems Scoring'!$N$12</c:f>
              <c:numCache>
                <c:ptCount val="1"/>
                <c:pt idx="0">
                  <c:v>2.2333333333333334</c:v>
                </c:pt>
              </c:numCache>
            </c:numRef>
          </c:yVal>
          <c:smooth val="0"/>
        </c:ser>
        <c:ser>
          <c:idx val="8"/>
          <c:order val="8"/>
          <c:tx>
            <c:strRef>
              <c:f>'Systems Scoring'!$D$13</c:f>
              <c:strCache>
                <c:ptCount val="1"/>
                <c:pt idx="0">
                  <c:v>A Sys10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Scoring'!$M$13</c:f>
              <c:numCache>
                <c:ptCount val="1"/>
                <c:pt idx="0">
                  <c:v>1</c:v>
                </c:pt>
              </c:numCache>
            </c:numRef>
          </c:xVal>
          <c:yVal>
            <c:numRef>
              <c:f>'Systems Scoring'!$N$13</c:f>
              <c:numCache>
                <c:ptCount val="1"/>
                <c:pt idx="0">
                  <c:v>1.2666666666666666</c:v>
                </c:pt>
              </c:numCache>
            </c:numRef>
          </c:yVal>
          <c:smooth val="0"/>
        </c:ser>
        <c:ser>
          <c:idx val="9"/>
          <c:order val="9"/>
          <c:tx>
            <c:strRef>
              <c:f>'Systems Scoring'!$D$14</c:f>
              <c:strCache>
                <c:ptCount val="1"/>
                <c:pt idx="0">
                  <c:v>B Sys11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Scoring'!$M$14</c:f>
              <c:numCache>
                <c:ptCount val="1"/>
                <c:pt idx="0">
                  <c:v>2</c:v>
                </c:pt>
              </c:numCache>
            </c:numRef>
          </c:xVal>
          <c:yVal>
            <c:numRef>
              <c:f>'Systems Scoring'!$N$14</c:f>
              <c:numCache>
                <c:ptCount val="1"/>
                <c:pt idx="0">
                  <c:v>2.2416666666666667</c:v>
                </c:pt>
              </c:numCache>
            </c:numRef>
          </c:yVal>
          <c:smooth val="0"/>
        </c:ser>
        <c:ser>
          <c:idx val="10"/>
          <c:order val="10"/>
          <c:tx>
            <c:strRef>
              <c:f>'Systems Scoring'!$D$15</c:f>
              <c:strCache>
                <c:ptCount val="1"/>
                <c:pt idx="0">
                  <c:v>B Sys12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Scoring'!$M$15</c:f>
              <c:numCache>
                <c:ptCount val="1"/>
                <c:pt idx="0">
                  <c:v>3.25</c:v>
                </c:pt>
              </c:numCache>
            </c:numRef>
          </c:xVal>
          <c:yVal>
            <c:numRef>
              <c:f>'Systems Scoring'!$N$15</c:f>
              <c:numCache>
                <c:ptCount val="1"/>
                <c:pt idx="0">
                  <c:v>2.3166666666666664</c:v>
                </c:pt>
              </c:numCache>
            </c:numRef>
          </c:yVal>
          <c:smooth val="0"/>
        </c:ser>
        <c:ser>
          <c:idx val="11"/>
          <c:order val="11"/>
          <c:tx>
            <c:strRef>
              <c:f>'Systems Scoring'!$D$16</c:f>
              <c:strCache>
                <c:ptCount val="1"/>
                <c:pt idx="0">
                  <c:v>B Sys13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Scoring'!$M$16</c:f>
              <c:numCache>
                <c:ptCount val="1"/>
                <c:pt idx="0">
                  <c:v>2.333333333333333</c:v>
                </c:pt>
              </c:numCache>
            </c:numRef>
          </c:xVal>
          <c:yVal>
            <c:numRef>
              <c:f>'Systems Scoring'!$N$16</c:f>
              <c:numCache>
                <c:ptCount val="1"/>
                <c:pt idx="0">
                  <c:v>2.375</c:v>
                </c:pt>
              </c:numCache>
            </c:numRef>
          </c:yVal>
          <c:smooth val="0"/>
        </c:ser>
        <c:ser>
          <c:idx val="12"/>
          <c:order val="12"/>
          <c:tx>
            <c:strRef>
              <c:f>'Systems Scoring'!$D$17</c:f>
              <c:strCache>
                <c:ptCount val="1"/>
                <c:pt idx="0">
                  <c:v>B Sys14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Scoring'!$M$17</c:f>
              <c:numCache>
                <c:ptCount val="1"/>
                <c:pt idx="0">
                  <c:v>3.416666666666667</c:v>
                </c:pt>
              </c:numCache>
            </c:numRef>
          </c:xVal>
          <c:yVal>
            <c:numRef>
              <c:f>'Systems Scoring'!$N$17</c:f>
              <c:numCache>
                <c:ptCount val="1"/>
                <c:pt idx="0">
                  <c:v>2.966666666666667</c:v>
                </c:pt>
              </c:numCache>
            </c:numRef>
          </c:yVal>
          <c:smooth val="0"/>
        </c:ser>
        <c:ser>
          <c:idx val="13"/>
          <c:order val="13"/>
          <c:tx>
            <c:strRef>
              <c:f>'Systems Scoring'!$D$18</c:f>
              <c:strCache>
                <c:ptCount val="1"/>
                <c:pt idx="0">
                  <c:v>B Sys15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Scoring'!$M$18</c:f>
              <c:numCache>
                <c:ptCount val="1"/>
                <c:pt idx="0">
                  <c:v>2.916666666666667</c:v>
                </c:pt>
              </c:numCache>
            </c:numRef>
          </c:xVal>
          <c:yVal>
            <c:numRef>
              <c:f>'Systems Scoring'!$N$18</c:f>
              <c:numCache>
                <c:ptCount val="1"/>
                <c:pt idx="0">
                  <c:v>2.7916666666666665</c:v>
                </c:pt>
              </c:numCache>
            </c:numRef>
          </c:yVal>
          <c:smooth val="0"/>
        </c:ser>
        <c:ser>
          <c:idx val="14"/>
          <c:order val="14"/>
          <c:tx>
            <c:strRef>
              <c:f>'Systems Scoring'!$D$19</c:f>
              <c:strCache>
                <c:ptCount val="1"/>
                <c:pt idx="0">
                  <c:v>B Sys16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Scoring'!$M$19</c:f>
              <c:numCache>
                <c:ptCount val="1"/>
                <c:pt idx="0">
                  <c:v>2.8333333333333335</c:v>
                </c:pt>
              </c:numCache>
            </c:numRef>
          </c:xVal>
          <c:yVal>
            <c:numRef>
              <c:f>'Systems Scoring'!$N$19</c:f>
              <c:numCache>
                <c:ptCount val="1"/>
                <c:pt idx="0">
                  <c:v>2.5166666666666666</c:v>
                </c:pt>
              </c:numCache>
            </c:numRef>
          </c:yVal>
          <c:smooth val="0"/>
        </c:ser>
        <c:ser>
          <c:idx val="15"/>
          <c:order val="15"/>
          <c:tx>
            <c:strRef>
              <c:f>'Systems Scoring'!$D$20</c:f>
              <c:strCache>
                <c:ptCount val="1"/>
                <c:pt idx="0">
                  <c:v>B Serv17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Scoring'!$M$20</c:f>
              <c:numCache>
                <c:ptCount val="1"/>
                <c:pt idx="0">
                  <c:v>2.75</c:v>
                </c:pt>
              </c:numCache>
            </c:numRef>
          </c:xVal>
          <c:yVal>
            <c:numRef>
              <c:f>'Systems Scoring'!$N$20</c:f>
              <c:numCache>
                <c:ptCount val="1"/>
                <c:pt idx="0">
                  <c:v>2.65</c:v>
                </c:pt>
              </c:numCache>
            </c:numRef>
          </c:yVal>
          <c:smooth val="0"/>
        </c:ser>
        <c:ser>
          <c:idx val="16"/>
          <c:order val="16"/>
          <c:tx>
            <c:strRef>
              <c:f>'Systems Scoring'!$D$21</c:f>
              <c:strCache>
                <c:ptCount val="1"/>
                <c:pt idx="0">
                  <c:v>B Serv18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Scoring'!$M$21</c:f>
              <c:numCache>
                <c:ptCount val="1"/>
                <c:pt idx="0">
                  <c:v>4</c:v>
                </c:pt>
              </c:numCache>
            </c:numRef>
          </c:xVal>
          <c:yVal>
            <c:numRef>
              <c:f>'Systems Scoring'!$N$21</c:f>
              <c:numCache>
                <c:ptCount val="1"/>
                <c:pt idx="0">
                  <c:v>3.158333333333333</c:v>
                </c:pt>
              </c:numCache>
            </c:numRef>
          </c:yVal>
          <c:smooth val="0"/>
        </c:ser>
        <c:ser>
          <c:idx val="17"/>
          <c:order val="17"/>
          <c:tx>
            <c:strRef>
              <c:f>'Systems Scoring'!$D$22</c:f>
              <c:strCache>
                <c:ptCount val="1"/>
                <c:pt idx="0">
                  <c:v>B Serv19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Scoring'!$M$22</c:f>
              <c:numCache>
                <c:ptCount val="1"/>
                <c:pt idx="0">
                  <c:v>2.916666666666667</c:v>
                </c:pt>
              </c:numCache>
            </c:numRef>
          </c:xVal>
          <c:yVal>
            <c:numRef>
              <c:f>'Systems Scoring'!$N$22</c:f>
              <c:numCache>
                <c:ptCount val="1"/>
                <c:pt idx="0">
                  <c:v>2.4333333333333336</c:v>
                </c:pt>
              </c:numCache>
            </c:numRef>
          </c:yVal>
          <c:smooth val="0"/>
        </c:ser>
        <c:ser>
          <c:idx val="18"/>
          <c:order val="18"/>
          <c:tx>
            <c:strRef>
              <c:f>'Systems Scoring'!$D$23</c:f>
              <c:strCache>
                <c:ptCount val="1"/>
                <c:pt idx="0">
                  <c:v>T Sys20</c:v>
                </c:pt>
              </c:strCache>
            </c:strRef>
          </c:tx>
          <c:spPr>
            <a:ln w="3175">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Scoring'!$M$23</c:f>
              <c:numCache>
                <c:ptCount val="1"/>
                <c:pt idx="0">
                  <c:v>2.916666666666667</c:v>
                </c:pt>
              </c:numCache>
            </c:numRef>
          </c:xVal>
          <c:yVal>
            <c:numRef>
              <c:f>'Systems Scoring'!$N$23</c:f>
              <c:numCache>
                <c:ptCount val="1"/>
                <c:pt idx="0">
                  <c:v>2.408333333333333</c:v>
                </c:pt>
              </c:numCache>
            </c:numRef>
          </c:yVal>
          <c:smooth val="0"/>
        </c:ser>
        <c:ser>
          <c:idx val="19"/>
          <c:order val="19"/>
          <c:tx>
            <c:strRef>
              <c:f>'Systems Scoring'!$D$24</c:f>
              <c:strCache>
                <c:ptCount val="1"/>
                <c:pt idx="0">
                  <c:v>T Sys21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Scoring'!$M$24</c:f>
              <c:numCache>
                <c:ptCount val="1"/>
                <c:pt idx="0">
                  <c:v>5</c:v>
                </c:pt>
              </c:numCache>
            </c:numRef>
          </c:xVal>
          <c:yVal>
            <c:numRef>
              <c:f>'Systems Scoring'!$N$24</c:f>
              <c:numCache>
                <c:ptCount val="1"/>
                <c:pt idx="0">
                  <c:v>4.708333333333333</c:v>
                </c:pt>
              </c:numCache>
            </c:numRef>
          </c:yVal>
          <c:smooth val="0"/>
        </c:ser>
        <c:ser>
          <c:idx val="20"/>
          <c:order val="20"/>
          <c:tx>
            <c:strRef>
              <c:f>'Systems Scoring'!$D$25</c:f>
              <c:strCache>
                <c:ptCount val="1"/>
                <c:pt idx="0">
                  <c:v>T Sys22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Scoring'!$M$25</c:f>
              <c:numCache>
                <c:ptCount val="1"/>
                <c:pt idx="0">
                  <c:v>3.5</c:v>
                </c:pt>
              </c:numCache>
            </c:numRef>
          </c:xVal>
          <c:yVal>
            <c:numRef>
              <c:f>'Systems Scoring'!$N$25</c:f>
              <c:numCache>
                <c:ptCount val="1"/>
                <c:pt idx="0">
                  <c:v>2.6416666666666666</c:v>
                </c:pt>
              </c:numCache>
            </c:numRef>
          </c:yVal>
          <c:smooth val="0"/>
        </c:ser>
        <c:ser>
          <c:idx val="21"/>
          <c:order val="21"/>
          <c:tx>
            <c:strRef>
              <c:f>'Systems Scoring'!$D$26</c:f>
              <c:strCache>
                <c:ptCount val="1"/>
                <c:pt idx="0">
                  <c:v>T Sys23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Scoring'!$M$26</c:f>
              <c:numCache>
                <c:ptCount val="1"/>
                <c:pt idx="0">
                  <c:v>3.083333333333333</c:v>
                </c:pt>
              </c:numCache>
            </c:numRef>
          </c:xVal>
          <c:yVal>
            <c:numRef>
              <c:f>'Systems Scoring'!$N$26</c:f>
              <c:numCache>
                <c:ptCount val="1"/>
                <c:pt idx="0">
                  <c:v>2.7083333333333335</c:v>
                </c:pt>
              </c:numCache>
            </c:numRef>
          </c:yVal>
          <c:smooth val="0"/>
        </c:ser>
        <c:ser>
          <c:idx val="22"/>
          <c:order val="22"/>
          <c:tx>
            <c:strRef>
              <c:f>'Systems Scoring'!$D$27</c:f>
              <c:strCache>
                <c:ptCount val="1"/>
                <c:pt idx="0">
                  <c:v>T Sys24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Scoring'!$M$27</c:f>
              <c:numCache>
                <c:ptCount val="1"/>
                <c:pt idx="0">
                  <c:v>2.916666666666667</c:v>
                </c:pt>
              </c:numCache>
            </c:numRef>
          </c:xVal>
          <c:yVal>
            <c:numRef>
              <c:f>'Systems Scoring'!$N$27</c:f>
              <c:numCache>
                <c:ptCount val="1"/>
                <c:pt idx="0">
                  <c:v>2.7083333333333335</c:v>
                </c:pt>
              </c:numCache>
            </c:numRef>
          </c:yVal>
          <c:smooth val="0"/>
        </c:ser>
        <c:ser>
          <c:idx val="23"/>
          <c:order val="23"/>
          <c:tx>
            <c:strRef>
              <c:f>'Systems Scoring'!$D$28</c:f>
              <c:strCache>
                <c:ptCount val="1"/>
                <c:pt idx="0">
                  <c:v>T Serv25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Scoring'!$M$28</c:f>
              <c:numCache>
                <c:ptCount val="1"/>
                <c:pt idx="0">
                  <c:v>3.416666666666667</c:v>
                </c:pt>
              </c:numCache>
            </c:numRef>
          </c:xVal>
          <c:yVal>
            <c:numRef>
              <c:f>'Systems Scoring'!$N$28</c:f>
              <c:numCache>
                <c:ptCount val="1"/>
                <c:pt idx="0">
                  <c:v>3.4583333333333335</c:v>
                </c:pt>
              </c:numCache>
            </c:numRef>
          </c:yVal>
          <c:smooth val="0"/>
        </c:ser>
        <c:ser>
          <c:idx val="24"/>
          <c:order val="24"/>
          <c:tx>
            <c:strRef>
              <c:f>'Systems Scoring'!$D$29</c:f>
              <c:strCache>
                <c:ptCount val="1"/>
                <c:pt idx="0">
                  <c:v>T Serv26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Scoring'!$M$29</c:f>
              <c:numCache>
                <c:ptCount val="1"/>
                <c:pt idx="0">
                  <c:v>3.416666666666667</c:v>
                </c:pt>
              </c:numCache>
            </c:numRef>
          </c:xVal>
          <c:yVal>
            <c:numRef>
              <c:f>'Systems Scoring'!$N$29</c:f>
              <c:numCache>
                <c:ptCount val="1"/>
                <c:pt idx="0">
                  <c:v>2.841666666666667</c:v>
                </c:pt>
              </c:numCache>
            </c:numRef>
          </c:yVal>
          <c:smooth val="0"/>
        </c:ser>
        <c:ser>
          <c:idx val="25"/>
          <c:order val="25"/>
          <c:tx>
            <c:strRef>
              <c:f>'Systems Scoring'!$D$30</c:f>
              <c:strCache>
                <c:ptCount val="1"/>
                <c:pt idx="0">
                  <c:v>T Serv27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Scoring'!$M$30</c:f>
              <c:numCache>
                <c:ptCount val="1"/>
                <c:pt idx="0">
                  <c:v>3</c:v>
                </c:pt>
              </c:numCache>
            </c:numRef>
          </c:xVal>
          <c:yVal>
            <c:numRef>
              <c:f>'Systems Scoring'!$N$30</c:f>
              <c:numCache>
                <c:ptCount val="1"/>
                <c:pt idx="0">
                  <c:v>2.8583333333333334</c:v>
                </c:pt>
              </c:numCache>
            </c:numRef>
          </c:yVal>
          <c:smooth val="0"/>
        </c:ser>
        <c:ser>
          <c:idx val="26"/>
          <c:order val="26"/>
          <c:tx>
            <c:strRef>
              <c:f>'Systems Scoring'!$D$31</c:f>
              <c:strCache>
                <c:ptCount val="1"/>
                <c:pt idx="0">
                  <c:v>T Serv28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Scoring'!$M$31</c:f>
              <c:numCache>
                <c:ptCount val="1"/>
                <c:pt idx="0">
                  <c:v>3.333333333333333</c:v>
                </c:pt>
              </c:numCache>
            </c:numRef>
          </c:xVal>
          <c:yVal>
            <c:numRef>
              <c:f>'Systems Scoring'!$N$31</c:f>
              <c:numCache>
                <c:ptCount val="1"/>
                <c:pt idx="0">
                  <c:v>3.3083333333333336</c:v>
                </c:pt>
              </c:numCache>
            </c:numRef>
          </c:yVal>
          <c:smooth val="0"/>
        </c:ser>
        <c:ser>
          <c:idx val="27"/>
          <c:order val="27"/>
          <c:tx>
            <c:strRef>
              <c:f>'Systems Scoring'!$D$32</c:f>
              <c:strCache>
                <c:ptCount val="1"/>
                <c:pt idx="0">
                  <c:v>T Serv29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Scoring'!$M$32</c:f>
              <c:numCache>
                <c:ptCount val="1"/>
                <c:pt idx="0">
                  <c:v>2.833333333333333</c:v>
                </c:pt>
              </c:numCache>
            </c:numRef>
          </c:xVal>
          <c:yVal>
            <c:numRef>
              <c:f>'Systems Scoring'!$N$32</c:f>
              <c:numCache>
                <c:ptCount val="1"/>
                <c:pt idx="0">
                  <c:v>3.2333333333333334</c:v>
                </c:pt>
              </c:numCache>
            </c:numRef>
          </c:yVal>
          <c:smooth val="0"/>
        </c:ser>
        <c:ser>
          <c:idx val="28"/>
          <c:order val="28"/>
          <c:tx>
            <c:strRef>
              <c:f>'Systems Scoring'!$D$33</c:f>
              <c:strCache>
                <c:ptCount val="1"/>
                <c:pt idx="0">
                  <c:v>T Serv30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Scoring'!$M$33</c:f>
              <c:numCache>
                <c:ptCount val="1"/>
                <c:pt idx="0">
                  <c:v>3.083333333333333</c:v>
                </c:pt>
              </c:numCache>
            </c:numRef>
          </c:xVal>
          <c:yVal>
            <c:numRef>
              <c:f>'Systems Scoring'!$N$33</c:f>
              <c:numCache>
                <c:ptCount val="1"/>
                <c:pt idx="0">
                  <c:v>2.5666666666666664</c:v>
                </c:pt>
              </c:numCache>
            </c:numRef>
          </c:yVal>
          <c:smooth val="0"/>
        </c:ser>
        <c:ser>
          <c:idx val="29"/>
          <c:order val="29"/>
          <c:tx>
            <c:strRef>
              <c:f>'Systems Scoring'!$D$34</c:f>
              <c:strCache>
                <c:ptCount val="1"/>
                <c:pt idx="0">
                  <c:v>T Serv31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dLbls>
            <c:numFmt formatCode="General" sourceLinked="1"/>
            <c:showLegendKey val="0"/>
            <c:showVal val="0"/>
            <c:showBubbleSize val="0"/>
            <c:showCatName val="0"/>
            <c:showSerName val="1"/>
            <c:showPercent val="0"/>
          </c:dLbls>
          <c:xVal>
            <c:numRef>
              <c:f>'Systems Scoring'!$M$34</c:f>
              <c:numCache>
                <c:ptCount val="1"/>
                <c:pt idx="0">
                  <c:v>3.75</c:v>
                </c:pt>
              </c:numCache>
            </c:numRef>
          </c:xVal>
          <c:yVal>
            <c:numRef>
              <c:f>'Systems Scoring'!$N$34</c:f>
              <c:numCache>
                <c:ptCount val="1"/>
                <c:pt idx="0">
                  <c:v>3.525</c:v>
                </c:pt>
              </c:numCache>
            </c:numRef>
          </c:yVal>
          <c:smooth val="0"/>
        </c:ser>
        <c:axId val="5780574"/>
        <c:axId val="52025167"/>
      </c:scatterChart>
      <c:valAx>
        <c:axId val="5780574"/>
        <c:scaling>
          <c:orientation val="minMax"/>
          <c:max val="5"/>
          <c:min val="0"/>
        </c:scaling>
        <c:axPos val="b"/>
        <c:title>
          <c:tx>
            <c:rich>
              <a:bodyPr vert="horz" rot="0" anchor="ctr"/>
              <a:lstStyle/>
              <a:p>
                <a:pPr algn="ctr">
                  <a:defRPr/>
                </a:pPr>
                <a:r>
                  <a:rPr lang="en-US"/>
                  <a:t>Business Fit</a:t>
                </a:r>
              </a:p>
            </c:rich>
          </c:tx>
          <c:layout/>
          <c:overlay val="0"/>
          <c:spPr>
            <a:noFill/>
            <a:ln>
              <a:noFill/>
            </a:ln>
          </c:spPr>
        </c:title>
        <c:majorGridlines/>
        <c:delete val="0"/>
        <c:numFmt formatCode="General" sourceLinked="1"/>
        <c:majorTickMark val="in"/>
        <c:minorTickMark val="none"/>
        <c:tickLblPos val="nextTo"/>
        <c:crossAx val="52025167"/>
        <c:crosses val="autoZero"/>
        <c:crossBetween val="midCat"/>
        <c:dispUnits/>
        <c:majorUnit val="2.5"/>
        <c:minorUnit val="2.5"/>
      </c:valAx>
      <c:valAx>
        <c:axId val="52025167"/>
        <c:scaling>
          <c:orientation val="minMax"/>
          <c:max val="5"/>
          <c:min val="0"/>
        </c:scaling>
        <c:axPos val="l"/>
        <c:title>
          <c:tx>
            <c:rich>
              <a:bodyPr vert="horz" rot="-5400000" anchor="ctr"/>
              <a:lstStyle/>
              <a:p>
                <a:pPr algn="ctr">
                  <a:defRPr/>
                </a:pPr>
                <a:r>
                  <a:rPr lang="en-US"/>
                  <a:t>Technology Fit</a:t>
                </a:r>
              </a:p>
            </c:rich>
          </c:tx>
          <c:layout/>
          <c:overlay val="0"/>
          <c:spPr>
            <a:noFill/>
            <a:ln>
              <a:noFill/>
            </a:ln>
          </c:spPr>
        </c:title>
        <c:majorGridlines/>
        <c:delete val="0"/>
        <c:numFmt formatCode="General" sourceLinked="1"/>
        <c:majorTickMark val="out"/>
        <c:minorTickMark val="none"/>
        <c:tickLblPos val="nextTo"/>
        <c:crossAx val="5780574"/>
        <c:crosses val="autoZero"/>
        <c:crossBetween val="midCat"/>
        <c:dispUnits/>
        <c:majorUnit val="2.5"/>
        <c:minorUnit val="2.5"/>
      </c:valAx>
      <c:spPr>
        <a:gradFill rotWithShape="1">
          <a:gsLst>
            <a:gs pos="0">
              <a:srgbClr val="FFFFFF"/>
            </a:gs>
            <a:gs pos="100000">
              <a:srgbClr val="969696"/>
            </a:gs>
          </a:gsLst>
          <a:lin ang="18900000" scaled="1"/>
        </a:gradFill>
        <a:ln w="12700">
          <a:solidFill>
            <a:srgbClr val="808080"/>
          </a:solidFill>
        </a:ln>
      </c:spPr>
    </c:plotArea>
    <c:plotVisOnly val="1"/>
    <c:dispBlanksAs val="gap"/>
    <c:showDLblsOverMax val="0"/>
  </c:chart>
  <c:txPr>
    <a:bodyPr vert="horz" rot="0"/>
    <a:lstStyle/>
    <a:p>
      <a:pPr>
        <a:defRPr lang="en-US" cap="none" sz="800" b="0" i="1"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Data Maturity</a:t>
            </a:r>
          </a:p>
        </c:rich>
      </c:tx>
      <c:layout/>
      <c:spPr>
        <a:noFill/>
        <a:ln>
          <a:noFill/>
        </a:ln>
      </c:spPr>
    </c:title>
    <c:plotArea>
      <c:layout/>
      <c:scatterChart>
        <c:scatterStyle val="lineMarker"/>
        <c:varyColors val="0"/>
        <c:ser>
          <c:idx val="0"/>
          <c:order val="0"/>
          <c:tx>
            <c:v>Systems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FFFF"/>
                </a:solidFill>
              </a:ln>
              <a:effectLst>
                <a:outerShdw dist="35921" dir="2700000" algn="br">
                  <a:prstClr val="black"/>
                </a:outerShdw>
              </a:effectLst>
            </c:spPr>
          </c:marker>
          <c:xVal>
            <c:strRef>
              <c:f>'Scoring Criteria Explained'!#REF!</c:f>
              <c:strCache>
                <c:ptCount val="1"/>
                <c:pt idx="0">
                  <c:v>1</c:v>
                </c:pt>
              </c:strCache>
            </c:strRef>
          </c:xVal>
          <c:yVal>
            <c:numRef>
              <c:f>'Scoring Criteria Explained'!#REF!</c:f>
              <c:numCache>
                <c:ptCount val="1"/>
                <c:pt idx="0">
                  <c:v>1</c:v>
                </c:pt>
              </c:numCache>
            </c:numRef>
          </c:yVal>
          <c:smooth val="0"/>
        </c:ser>
        <c:axId val="65573320"/>
        <c:axId val="53288969"/>
      </c:scatterChart>
      <c:valAx>
        <c:axId val="65573320"/>
        <c:scaling>
          <c:orientation val="minMax"/>
          <c:max val="5"/>
          <c:min val="1"/>
        </c:scaling>
        <c:axPos val="b"/>
        <c:title>
          <c:tx>
            <c:rich>
              <a:bodyPr vert="horz" rot="0" anchor="ctr"/>
              <a:lstStyle/>
              <a:p>
                <a:pPr algn="ctr">
                  <a:defRPr/>
                </a:pPr>
                <a:r>
                  <a:rPr lang="en-US" cap="none" sz="175"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53288969"/>
        <c:crossesAt val="1"/>
        <c:crossBetween val="midCat"/>
        <c:dispUnits/>
        <c:majorUnit val="1"/>
        <c:minorUnit val="1"/>
      </c:valAx>
      <c:valAx>
        <c:axId val="53288969"/>
        <c:scaling>
          <c:orientation val="minMax"/>
          <c:max val="5"/>
          <c:min val="1"/>
        </c:scaling>
        <c:axPos val="l"/>
        <c:title>
          <c:tx>
            <c:rich>
              <a:bodyPr vert="horz" rot="-5400000" anchor="ctr"/>
              <a:lstStyle/>
              <a:p>
                <a:pPr algn="ctr">
                  <a:defRPr/>
                </a:pPr>
                <a:r>
                  <a:rPr lang="en-US" cap="none" sz="175"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65573320"/>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Process Maturity</a:t>
            </a:r>
          </a:p>
        </c:rich>
      </c:tx>
      <c:layout/>
      <c:spPr>
        <a:noFill/>
        <a:ln>
          <a:noFill/>
        </a:ln>
      </c:spPr>
    </c:title>
    <c:plotArea>
      <c:layout/>
      <c:scatterChart>
        <c:scatterStyle val="lineMarker"/>
        <c:varyColors val="0"/>
        <c:ser>
          <c:idx val="0"/>
          <c:order val="0"/>
          <c:tx>
            <c:v>Systems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strRef>
              <c:f>'Scoring Criteria Explained'!#REF!</c:f>
              <c:strCache>
                <c:ptCount val="1"/>
                <c:pt idx="0">
                  <c:v>1</c:v>
                </c:pt>
              </c:strCache>
            </c:strRef>
          </c:xVal>
          <c:yVal>
            <c:numRef>
              <c:f>'Scoring Criteria Explained'!#REF!</c:f>
              <c:numCache>
                <c:ptCount val="1"/>
                <c:pt idx="0">
                  <c:v>1</c:v>
                </c:pt>
              </c:numCache>
            </c:numRef>
          </c:yVal>
          <c:smooth val="0"/>
        </c:ser>
        <c:axId val="9838674"/>
        <c:axId val="21439203"/>
      </c:scatterChart>
      <c:valAx>
        <c:axId val="9838674"/>
        <c:scaling>
          <c:orientation val="minMax"/>
          <c:max val="5"/>
          <c:min val="1"/>
        </c:scaling>
        <c:axPos val="b"/>
        <c:title>
          <c:tx>
            <c:rich>
              <a:bodyPr vert="horz" rot="0" anchor="ctr"/>
              <a:lstStyle/>
              <a:p>
                <a:pPr algn="ctr">
                  <a:defRPr/>
                </a:pPr>
                <a:r>
                  <a:rPr lang="en-US" cap="none" sz="100" b="1" i="0" u="none" baseline="0">
                    <a:latin typeface="Arial"/>
                    <a:ea typeface="Arial"/>
                    <a:cs typeface="Arial"/>
                  </a:rPr>
                  <a:t>Process Maturity</a:t>
                </a:r>
              </a:p>
            </c:rich>
          </c:tx>
          <c:layout/>
          <c:overlay val="0"/>
          <c:spPr>
            <a:noFill/>
            <a:ln>
              <a:noFill/>
            </a:ln>
          </c:spPr>
        </c:title>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21439203"/>
        <c:crossesAt val="1"/>
        <c:crossBetween val="midCat"/>
        <c:dispUnits/>
        <c:majorUnit val="1"/>
        <c:minorUnit val="1"/>
      </c:valAx>
      <c:valAx>
        <c:axId val="21439203"/>
        <c:scaling>
          <c:orientation val="minMax"/>
          <c:max val="5"/>
          <c:min val="1"/>
        </c:scaling>
        <c:axPos val="l"/>
        <c:title>
          <c:tx>
            <c:rich>
              <a:bodyPr vert="horz" rot="-5400000" anchor="ctr"/>
              <a:lstStyle/>
              <a:p>
                <a:pPr algn="ctr">
                  <a:defRPr/>
                </a:pPr>
                <a:r>
                  <a:rPr lang="en-US" cap="none" sz="100"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9838674"/>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System Classification for Architecture Compliance and Data Maturity</a:t>
            </a:r>
          </a:p>
        </c:rich>
      </c:tx>
      <c:layout/>
      <c:spPr>
        <a:noFill/>
        <a:ln>
          <a:noFill/>
        </a:ln>
      </c:spPr>
    </c:title>
    <c:plotArea>
      <c:layout/>
      <c:scatterChart>
        <c:scatterStyle val="lineMarker"/>
        <c:varyColors val="1"/>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0000"/>
                </a:solidFill>
              </a:ln>
              <a:effectLst>
                <a:outerShdw dist="35921" dir="2700000" algn="br">
                  <a:prstClr val="black"/>
                </a:outerShdw>
              </a:effectLst>
            </c:spPr>
          </c:marker>
          <c:xVal>
            <c:strRef>
              <c:f>#REF!</c:f>
              <c:strCache>
                <c:ptCount val="1"/>
                <c:pt idx="0">
                  <c:v>1</c:v>
                </c:pt>
              </c:strCache>
            </c:strRef>
          </c:xVal>
          <c:yVal>
            <c:numRef>
              <c:f>#REF!</c:f>
              <c:numCache>
                <c:ptCount val="1"/>
                <c:pt idx="0">
                  <c:v>1</c:v>
                </c:pt>
              </c:numCache>
            </c:numRef>
          </c:yVal>
          <c:smooth val="0"/>
        </c:ser>
        <c:axId val="58735100"/>
        <c:axId val="58853853"/>
      </c:scatterChart>
      <c:valAx>
        <c:axId val="58735100"/>
        <c:scaling>
          <c:orientation val="minMax"/>
          <c:max val="5"/>
          <c:min val="1"/>
        </c:scaling>
        <c:axPos val="b"/>
        <c:title>
          <c:tx>
            <c:rich>
              <a:bodyPr vert="horz" rot="0" anchor="ctr"/>
              <a:lstStyle/>
              <a:p>
                <a:pPr algn="ctr">
                  <a:defRPr/>
                </a:pPr>
                <a:r>
                  <a:rPr lang="en-US" cap="none" sz="100"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crossAx val="58853853"/>
        <c:crosses val="autoZero"/>
        <c:crossBetween val="midCat"/>
        <c:dispUnits/>
        <c:majorUnit val="1"/>
        <c:minorUnit val="1"/>
      </c:valAx>
      <c:valAx>
        <c:axId val="58853853"/>
        <c:scaling>
          <c:orientation val="minMax"/>
          <c:max val="5"/>
          <c:min val="1"/>
        </c:scaling>
        <c:axPos val="l"/>
        <c:title>
          <c:tx>
            <c:rich>
              <a:bodyPr vert="horz" rot="-5400000" anchor="ctr"/>
              <a:lstStyle/>
              <a:p>
                <a:pPr algn="ctr">
                  <a:defRPr/>
                </a:pPr>
                <a:r>
                  <a:rPr lang="en-US" cap="none" sz="100" b="1" i="0" u="none" baseline="0">
                    <a:latin typeface="Arial"/>
                    <a:ea typeface="Arial"/>
                    <a:cs typeface="Arial"/>
                  </a:rPr>
                  <a:t>TRM / TAA Compliance</a:t>
                </a:r>
              </a:p>
            </c:rich>
          </c:tx>
          <c:layout/>
          <c:overlay val="0"/>
          <c:spPr>
            <a:noFill/>
            <a:ln>
              <a:noFill/>
            </a:ln>
          </c:spPr>
        </c:title>
        <c:delete val="0"/>
        <c:numFmt formatCode="#,##0" sourceLinked="0"/>
        <c:majorTickMark val="out"/>
        <c:minorTickMark val="none"/>
        <c:tickLblPos val="nextTo"/>
        <c:crossAx val="58735100"/>
        <c:crosses val="autoZero"/>
        <c:crossBetween val="midCat"/>
        <c:dispUnits/>
        <c:majorUnit val="1"/>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Data Maturity</a:t>
            </a:r>
          </a:p>
        </c:rich>
      </c:tx>
      <c:layout/>
      <c:spPr>
        <a:noFill/>
        <a:ln>
          <a:noFill/>
        </a:ln>
      </c:spPr>
    </c:title>
    <c:plotArea>
      <c:layout/>
      <c:scatterChart>
        <c:scatterStyle val="lineMarker"/>
        <c:varyColors val="0"/>
        <c:ser>
          <c:idx val="0"/>
          <c:order val="0"/>
          <c:tx>
            <c:v>Systems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FFFF"/>
                </a:solidFill>
              </a:ln>
              <a:effectLst>
                <a:outerShdw dist="35921" dir="2700000" algn="br">
                  <a:prstClr val="black"/>
                </a:outerShdw>
              </a:effectLst>
            </c:spPr>
          </c:marker>
          <c:xVal>
            <c:numLit>
              <c:ptCount val="1"/>
              <c:pt idx="0">
                <c:v>0</c:v>
              </c:pt>
            </c:numLit>
          </c:xVal>
          <c:yVal>
            <c:numLit>
              <c:ptCount val="1"/>
              <c:pt idx="0">
                <c:v>0</c:v>
              </c:pt>
            </c:numLit>
          </c:yVal>
          <c:smooth val="0"/>
        </c:ser>
        <c:axId val="59922630"/>
        <c:axId val="2432759"/>
      </c:scatterChart>
      <c:valAx>
        <c:axId val="59922630"/>
        <c:scaling>
          <c:orientation val="minMax"/>
          <c:max val="5"/>
          <c:min val="1"/>
        </c:scaling>
        <c:axPos val="b"/>
        <c:title>
          <c:tx>
            <c:rich>
              <a:bodyPr vert="horz" rot="0" anchor="ctr"/>
              <a:lstStyle/>
              <a:p>
                <a:pPr algn="ctr">
                  <a:defRPr/>
                </a:pPr>
                <a:r>
                  <a:rPr lang="en-US" cap="none" sz="175"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2432759"/>
        <c:crossesAt val="1"/>
        <c:crossBetween val="midCat"/>
        <c:dispUnits/>
        <c:majorUnit val="1"/>
        <c:minorUnit val="1"/>
      </c:valAx>
      <c:valAx>
        <c:axId val="2432759"/>
        <c:scaling>
          <c:orientation val="minMax"/>
          <c:max val="5"/>
          <c:min val="1"/>
        </c:scaling>
        <c:axPos val="l"/>
        <c:title>
          <c:tx>
            <c:rich>
              <a:bodyPr vert="horz" rot="-5400000" anchor="ctr"/>
              <a:lstStyle/>
              <a:p>
                <a:pPr algn="ctr">
                  <a:defRPr/>
                </a:pPr>
                <a:r>
                  <a:rPr lang="en-US" cap="none" sz="175"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59922630"/>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Process Maturity</a:t>
            </a:r>
          </a:p>
        </c:rich>
      </c:tx>
      <c:layout/>
      <c:spPr>
        <a:noFill/>
        <a:ln>
          <a:noFill/>
        </a:ln>
      </c:spPr>
    </c:title>
    <c:plotArea>
      <c:layout/>
      <c:scatterChart>
        <c:scatterStyle val="lineMarker"/>
        <c:varyColors val="0"/>
        <c:ser>
          <c:idx val="0"/>
          <c:order val="0"/>
          <c:tx>
            <c:v>Systems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Lit>
              <c:ptCount val="1"/>
              <c:pt idx="0">
                <c:v>0</c:v>
              </c:pt>
            </c:numLit>
          </c:xVal>
          <c:yVal>
            <c:numLit>
              <c:ptCount val="1"/>
              <c:pt idx="0">
                <c:v>0</c:v>
              </c:pt>
            </c:numLit>
          </c:yVal>
          <c:smooth val="0"/>
        </c:ser>
        <c:axId val="21894832"/>
        <c:axId val="62835761"/>
      </c:scatterChart>
      <c:valAx>
        <c:axId val="21894832"/>
        <c:scaling>
          <c:orientation val="minMax"/>
          <c:max val="5"/>
          <c:min val="1"/>
        </c:scaling>
        <c:axPos val="b"/>
        <c:title>
          <c:tx>
            <c:rich>
              <a:bodyPr vert="horz" rot="0" anchor="ctr"/>
              <a:lstStyle/>
              <a:p>
                <a:pPr algn="ctr">
                  <a:defRPr/>
                </a:pPr>
                <a:r>
                  <a:rPr lang="en-US" cap="none" sz="100" b="1" i="0" u="none" baseline="0">
                    <a:latin typeface="Arial"/>
                    <a:ea typeface="Arial"/>
                    <a:cs typeface="Arial"/>
                  </a:rPr>
                  <a:t>Process Maturity</a:t>
                </a:r>
              </a:p>
            </c:rich>
          </c:tx>
          <c:layout/>
          <c:overlay val="0"/>
          <c:spPr>
            <a:noFill/>
            <a:ln>
              <a:noFill/>
            </a:ln>
          </c:spPr>
        </c:title>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62835761"/>
        <c:crossesAt val="1"/>
        <c:crossBetween val="midCat"/>
        <c:dispUnits/>
        <c:majorUnit val="1"/>
        <c:minorUnit val="1"/>
      </c:valAx>
      <c:valAx>
        <c:axId val="62835761"/>
        <c:scaling>
          <c:orientation val="minMax"/>
          <c:max val="5"/>
          <c:min val="1"/>
        </c:scaling>
        <c:axPos val="l"/>
        <c:title>
          <c:tx>
            <c:rich>
              <a:bodyPr vert="horz" rot="-5400000" anchor="ctr"/>
              <a:lstStyle/>
              <a:p>
                <a:pPr algn="ctr">
                  <a:defRPr/>
                </a:pPr>
                <a:r>
                  <a:rPr lang="en-US" cap="none" sz="100"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21894832"/>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System Classification for Architecture Compliance and Data Maturity</a:t>
            </a:r>
          </a:p>
        </c:rich>
      </c:tx>
      <c:layout/>
      <c:spPr>
        <a:noFill/>
        <a:ln>
          <a:noFill/>
        </a:ln>
      </c:spPr>
    </c:title>
    <c:plotArea>
      <c:layout/>
      <c:scatterChart>
        <c:scatterStyle val="lineMarker"/>
        <c:varyColors val="1"/>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0000"/>
                </a:solidFill>
              </a:ln>
              <a:effectLst>
                <a:outerShdw dist="35921" dir="2700000" algn="br">
                  <a:prstClr val="black"/>
                </a:outerShdw>
              </a:effectLst>
            </c:spPr>
          </c:marker>
          <c:xVal>
            <c:strRef>
              <c:f>#REF!</c:f>
              <c:strCache>
                <c:ptCount val="1"/>
                <c:pt idx="0">
                  <c:v>1</c:v>
                </c:pt>
              </c:strCache>
            </c:strRef>
          </c:xVal>
          <c:yVal>
            <c:numRef>
              <c:f>#REF!</c:f>
              <c:numCache>
                <c:ptCount val="1"/>
                <c:pt idx="0">
                  <c:v>1</c:v>
                </c:pt>
              </c:numCache>
            </c:numRef>
          </c:yVal>
          <c:smooth val="0"/>
        </c:ser>
        <c:axId val="28650938"/>
        <c:axId val="56531851"/>
      </c:scatterChart>
      <c:valAx>
        <c:axId val="28650938"/>
        <c:scaling>
          <c:orientation val="minMax"/>
          <c:max val="5"/>
          <c:min val="1"/>
        </c:scaling>
        <c:axPos val="b"/>
        <c:title>
          <c:tx>
            <c:rich>
              <a:bodyPr vert="horz" rot="0" anchor="ctr"/>
              <a:lstStyle/>
              <a:p>
                <a:pPr algn="ctr">
                  <a:defRPr/>
                </a:pPr>
                <a:r>
                  <a:rPr lang="en-US" cap="none" sz="100"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crossAx val="56531851"/>
        <c:crosses val="autoZero"/>
        <c:crossBetween val="midCat"/>
        <c:dispUnits/>
        <c:majorUnit val="1"/>
        <c:minorUnit val="1"/>
      </c:valAx>
      <c:valAx>
        <c:axId val="56531851"/>
        <c:scaling>
          <c:orientation val="minMax"/>
          <c:max val="5"/>
          <c:min val="1"/>
        </c:scaling>
        <c:axPos val="l"/>
        <c:title>
          <c:tx>
            <c:rich>
              <a:bodyPr vert="horz" rot="-5400000" anchor="ctr"/>
              <a:lstStyle/>
              <a:p>
                <a:pPr algn="ctr">
                  <a:defRPr/>
                </a:pPr>
                <a:r>
                  <a:rPr lang="en-US" cap="none" sz="100" b="1" i="0" u="none" baseline="0">
                    <a:latin typeface="Arial"/>
                    <a:ea typeface="Arial"/>
                    <a:cs typeface="Arial"/>
                  </a:rPr>
                  <a:t>TRM / TAA Compliance</a:t>
                </a:r>
              </a:p>
            </c:rich>
          </c:tx>
          <c:layout/>
          <c:overlay val="0"/>
          <c:spPr>
            <a:noFill/>
            <a:ln>
              <a:noFill/>
            </a:ln>
          </c:spPr>
        </c:title>
        <c:delete val="0"/>
        <c:numFmt formatCode="#,##0" sourceLinked="0"/>
        <c:majorTickMark val="out"/>
        <c:minorTickMark val="none"/>
        <c:tickLblPos val="nextTo"/>
        <c:crossAx val="28650938"/>
        <c:crosses val="autoZero"/>
        <c:crossBetween val="midCat"/>
        <c:dispUnits/>
        <c:majorUnit val="1"/>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123825</xdr:rowOff>
    </xdr:from>
    <xdr:to>
      <xdr:col>12</xdr:col>
      <xdr:colOff>590550</xdr:colOff>
      <xdr:row>32</xdr:row>
      <xdr:rowOff>123825</xdr:rowOff>
    </xdr:to>
    <xdr:graphicFrame>
      <xdr:nvGraphicFramePr>
        <xdr:cNvPr id="1" name="Chart 1"/>
        <xdr:cNvGraphicFramePr/>
      </xdr:nvGraphicFramePr>
      <xdr:xfrm>
        <a:off x="352425" y="123825"/>
        <a:ext cx="7553325" cy="5181600"/>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123825</xdr:colOff>
      <xdr:row>29</xdr:row>
      <xdr:rowOff>19050</xdr:rowOff>
    </xdr:from>
    <xdr:to>
      <xdr:col>6</xdr:col>
      <xdr:colOff>180975</xdr:colOff>
      <xdr:row>31</xdr:row>
      <xdr:rowOff>85725</xdr:rowOff>
    </xdr:to>
    <xdr:sp>
      <xdr:nvSpPr>
        <xdr:cNvPr id="2" name="TextBox 3"/>
        <xdr:cNvSpPr txBox="1">
          <a:spLocks noChangeArrowheads="1"/>
        </xdr:cNvSpPr>
      </xdr:nvSpPr>
      <xdr:spPr>
        <a:xfrm>
          <a:off x="1952625" y="4714875"/>
          <a:ext cx="1885950" cy="390525"/>
        </a:xfrm>
        <a:prstGeom prst="rect">
          <a:avLst/>
        </a:prstGeom>
        <a:noFill/>
        <a:ln w="9525" cmpd="sng">
          <a:noFill/>
        </a:ln>
      </xdr:spPr>
      <xdr:txBody>
        <a:bodyPr vertOverflow="clip" wrap="square"/>
        <a:p>
          <a:pPr algn="l">
            <a:defRPr/>
          </a:pPr>
          <a:r>
            <a:rPr lang="en-US" cap="none" sz="1800" b="1" i="0" u="none" baseline="0">
              <a:solidFill>
                <a:srgbClr val="333399"/>
              </a:solidFill>
              <a:latin typeface="Arial"/>
              <a:ea typeface="Arial"/>
              <a:cs typeface="Arial"/>
            </a:rPr>
            <a:t>Retire</a:t>
          </a:r>
        </a:p>
      </xdr:txBody>
    </xdr:sp>
    <xdr:clientData/>
  </xdr:twoCellAnchor>
  <xdr:twoCellAnchor editAs="absolute">
    <xdr:from>
      <xdr:col>2</xdr:col>
      <xdr:colOff>323850</xdr:colOff>
      <xdr:row>2</xdr:row>
      <xdr:rowOff>95250</xdr:rowOff>
    </xdr:from>
    <xdr:to>
      <xdr:col>6</xdr:col>
      <xdr:colOff>285750</xdr:colOff>
      <xdr:row>4</xdr:row>
      <xdr:rowOff>133350</xdr:rowOff>
    </xdr:to>
    <xdr:sp>
      <xdr:nvSpPr>
        <xdr:cNvPr id="3" name="TextBox 4"/>
        <xdr:cNvSpPr txBox="1">
          <a:spLocks noChangeArrowheads="1"/>
        </xdr:cNvSpPr>
      </xdr:nvSpPr>
      <xdr:spPr>
        <a:xfrm>
          <a:off x="1543050" y="419100"/>
          <a:ext cx="2400300" cy="361950"/>
        </a:xfrm>
        <a:prstGeom prst="rect">
          <a:avLst/>
        </a:prstGeom>
        <a:noFill/>
        <a:ln w="9525" cmpd="sng">
          <a:noFill/>
        </a:ln>
      </xdr:spPr>
      <xdr:txBody>
        <a:bodyPr vertOverflow="clip" wrap="square"/>
        <a:p>
          <a:pPr algn="l">
            <a:defRPr/>
          </a:pPr>
          <a:r>
            <a:rPr lang="en-US" cap="none" sz="1800" b="1" i="0" u="none" baseline="0">
              <a:solidFill>
                <a:srgbClr val="333399"/>
              </a:solidFill>
              <a:latin typeface="Arial"/>
              <a:ea typeface="Arial"/>
              <a:cs typeface="Arial"/>
            </a:rPr>
            <a:t>Consolidate / Retire </a:t>
          </a:r>
        </a:p>
      </xdr:txBody>
    </xdr:sp>
    <xdr:clientData/>
  </xdr:twoCellAnchor>
  <xdr:twoCellAnchor editAs="absolute">
    <xdr:from>
      <xdr:col>8</xdr:col>
      <xdr:colOff>381000</xdr:colOff>
      <xdr:row>28</xdr:row>
      <xdr:rowOff>142875</xdr:rowOff>
    </xdr:from>
    <xdr:to>
      <xdr:col>11</xdr:col>
      <xdr:colOff>152400</xdr:colOff>
      <xdr:row>32</xdr:row>
      <xdr:rowOff>104775</xdr:rowOff>
    </xdr:to>
    <xdr:sp>
      <xdr:nvSpPr>
        <xdr:cNvPr id="4" name="TextBox 7"/>
        <xdr:cNvSpPr txBox="1">
          <a:spLocks noChangeArrowheads="1"/>
        </xdr:cNvSpPr>
      </xdr:nvSpPr>
      <xdr:spPr>
        <a:xfrm>
          <a:off x="5257800" y="4676775"/>
          <a:ext cx="1600200" cy="609600"/>
        </a:xfrm>
        <a:prstGeom prst="rect">
          <a:avLst/>
        </a:prstGeom>
        <a:noFill/>
        <a:ln w="9525" cmpd="sng">
          <a:noFill/>
        </a:ln>
      </xdr:spPr>
      <xdr:txBody>
        <a:bodyPr vertOverflow="clip" wrap="square"/>
        <a:p>
          <a:pPr algn="l">
            <a:defRPr/>
          </a:pPr>
          <a:r>
            <a:rPr lang="en-US" cap="none" sz="1800" b="1" i="0" u="none" baseline="0">
              <a:solidFill>
                <a:srgbClr val="333399"/>
              </a:solidFill>
              <a:latin typeface="Arial"/>
              <a:ea typeface="Arial"/>
              <a:cs typeface="Arial"/>
            </a:rPr>
            <a:t>Consolidate / Re-engineer</a:t>
          </a:r>
        </a:p>
      </xdr:txBody>
    </xdr:sp>
    <xdr:clientData/>
  </xdr:twoCellAnchor>
  <xdr:twoCellAnchor editAs="absolute">
    <xdr:from>
      <xdr:col>9</xdr:col>
      <xdr:colOff>504825</xdr:colOff>
      <xdr:row>2</xdr:row>
      <xdr:rowOff>95250</xdr:rowOff>
    </xdr:from>
    <xdr:to>
      <xdr:col>11</xdr:col>
      <xdr:colOff>142875</xdr:colOff>
      <xdr:row>4</xdr:row>
      <xdr:rowOff>133350</xdr:rowOff>
    </xdr:to>
    <xdr:sp>
      <xdr:nvSpPr>
        <xdr:cNvPr id="5" name="TextBox 8"/>
        <xdr:cNvSpPr txBox="1">
          <a:spLocks noChangeArrowheads="1"/>
        </xdr:cNvSpPr>
      </xdr:nvSpPr>
      <xdr:spPr>
        <a:xfrm>
          <a:off x="5991225" y="419100"/>
          <a:ext cx="857250" cy="361950"/>
        </a:xfrm>
        <a:prstGeom prst="rect">
          <a:avLst/>
        </a:prstGeom>
        <a:noFill/>
        <a:ln w="9525" cmpd="sng">
          <a:noFill/>
        </a:ln>
      </xdr:spPr>
      <xdr:txBody>
        <a:bodyPr vertOverflow="clip" wrap="square"/>
        <a:p>
          <a:pPr algn="l">
            <a:defRPr/>
          </a:pPr>
          <a:r>
            <a:rPr lang="en-US" cap="none" sz="1800" b="1" i="0" u="none" baseline="0">
              <a:solidFill>
                <a:srgbClr val="333399"/>
              </a:solidFill>
              <a:latin typeface="Arial"/>
              <a:ea typeface="Arial"/>
              <a:cs typeface="Arial"/>
            </a:rPr>
            <a:t>Target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cdr:x>
      <cdr:y>0.6885</cdr:y>
    </cdr:from>
    <cdr:to>
      <cdr:x>0.7425</cdr:x>
      <cdr:y>0.6885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cdr:x>
      <cdr:y>0.65475</cdr:y>
    </cdr:from>
    <cdr:to>
      <cdr:x>0.615</cdr:x>
      <cdr:y>0.725</cdr:y>
    </cdr:to>
    <cdr:sp>
      <cdr:nvSpPr>
        <cdr:cNvPr id="2" name="Line 2"/>
        <cdr:cNvSpPr>
          <a:spLocks/>
        </cdr:cNvSpPr>
      </cdr:nvSpPr>
      <cdr:spPr>
        <a:xfrm flipV="1">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cdr:x>
      <cdr:y>0.6665</cdr:y>
    </cdr:from>
    <cdr:to>
      <cdr:x>-536870.392</cdr:x>
      <cdr:y>-536870.2455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(Consolidate)</a:t>
          </a:r>
        </a:p>
      </cdr:txBody>
    </cdr:sp>
  </cdr:relSizeAnchor>
  <cdr:relSizeAnchor xmlns:cdr="http://schemas.openxmlformats.org/drawingml/2006/chartDrawing">
    <cdr:from>
      <cdr:x>0.652</cdr:x>
      <cdr:y>0.697</cdr:y>
    </cdr:from>
    <cdr:to>
      <cdr:x>-536870.26</cdr:x>
      <cdr:y>-536870.215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(Re-engineer)</a:t>
          </a:r>
        </a:p>
      </cdr:txBody>
    </cdr:sp>
  </cdr:relSizeAnchor>
  <cdr:relSizeAnchor xmlns:cdr="http://schemas.openxmlformats.org/drawingml/2006/chartDrawing">
    <cdr:from>
      <cdr:x>0.5285</cdr:x>
      <cdr:y>0.698</cdr:y>
    </cdr:from>
    <cdr:to>
      <cdr:x>-536870.3835</cdr:x>
      <cdr:y>-536870.214</cdr:y>
    </cdr:to>
    <cdr:sp>
      <cdr:nvSpPr>
        <cdr:cNvPr id="5" name="TextBox 5"/>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Legacy</a:t>
          </a:r>
        </a:p>
      </cdr:txBody>
    </cdr:sp>
  </cdr:relSizeAnchor>
  <cdr:relSizeAnchor xmlns:cdr="http://schemas.openxmlformats.org/drawingml/2006/chartDrawing">
    <cdr:from>
      <cdr:x>0.661</cdr:x>
      <cdr:y>0.6665</cdr:y>
    </cdr:from>
    <cdr:to>
      <cdr:x>-536870.251</cdr:x>
      <cdr:y>-536870.2455</cdr:y>
    </cdr:to>
    <cdr:sp>
      <cdr:nvSpPr>
        <cdr:cNvPr id="6" name="TextBox 6"/>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Target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cdr:x>
      <cdr:y>0.6885</cdr:y>
    </cdr:from>
    <cdr:to>
      <cdr:x>0.7425</cdr:x>
      <cdr:y>0.6885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cdr:x>
      <cdr:y>0.65475</cdr:y>
    </cdr:from>
    <cdr:to>
      <cdr:x>0.615</cdr:x>
      <cdr:y>0.725</cdr:y>
    </cdr:to>
    <cdr:sp>
      <cdr:nvSpPr>
        <cdr:cNvPr id="2" name="Line 2"/>
        <cdr:cNvSpPr>
          <a:spLocks/>
        </cdr:cNvSpPr>
      </cdr:nvSpPr>
      <cdr:spPr>
        <a:xfrm flipV="1">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cdr:x>
      <cdr:y>0.6665</cdr:y>
    </cdr:from>
    <cdr:to>
      <cdr:x>-536870.392</cdr:x>
      <cdr:y>-536870.2455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(Consolidate)</a:t>
          </a:r>
        </a:p>
      </cdr:txBody>
    </cdr:sp>
  </cdr:relSizeAnchor>
  <cdr:relSizeAnchor xmlns:cdr="http://schemas.openxmlformats.org/drawingml/2006/chartDrawing">
    <cdr:from>
      <cdr:x>0.652</cdr:x>
      <cdr:y>0.697</cdr:y>
    </cdr:from>
    <cdr:to>
      <cdr:x>-536870.26</cdr:x>
      <cdr:y>-536870.215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(Re-engineer)</a:t>
          </a:r>
        </a:p>
      </cdr:txBody>
    </cdr:sp>
  </cdr:relSizeAnchor>
  <cdr:relSizeAnchor xmlns:cdr="http://schemas.openxmlformats.org/drawingml/2006/chartDrawing">
    <cdr:from>
      <cdr:x>0.5285</cdr:x>
      <cdr:y>0.698</cdr:y>
    </cdr:from>
    <cdr:to>
      <cdr:x>-536870.3835</cdr:x>
      <cdr:y>-536870.214</cdr:y>
    </cdr:to>
    <cdr:sp>
      <cdr:nvSpPr>
        <cdr:cNvPr id="5" name="TextBox 5"/>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Legacy</a:t>
          </a:r>
        </a:p>
      </cdr:txBody>
    </cdr:sp>
  </cdr:relSizeAnchor>
  <cdr:relSizeAnchor xmlns:cdr="http://schemas.openxmlformats.org/drawingml/2006/chartDrawing">
    <cdr:from>
      <cdr:x>0.661</cdr:x>
      <cdr:y>0.6665</cdr:y>
    </cdr:from>
    <cdr:to>
      <cdr:x>-536870.251</cdr:x>
      <cdr:y>-536870.2455</cdr:y>
    </cdr:to>
    <cdr:sp>
      <cdr:nvSpPr>
        <cdr:cNvPr id="6" name="TextBox 6"/>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Target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grpSp>
      <xdr:nvGrpSpPr>
        <xdr:cNvPr id="2" name="Group 2"/>
        <xdr:cNvGrpSpPr>
          <a:grpSpLocks/>
        </xdr:cNvGrpSpPr>
      </xdr:nvGrpSpPr>
      <xdr:grpSpPr>
        <a:xfrm>
          <a:off x="0" y="0"/>
          <a:ext cx="13144500" cy="0"/>
          <a:chOff x="0" y="962"/>
          <a:chExt cx="633" cy="424"/>
        </a:xfrm>
        <a:solidFill>
          <a:srgbClr val="FFFFFF"/>
        </a:solidFill>
      </xdr:grpSpPr>
      <xdr:graphicFrame>
        <xdr:nvGraphicFramePr>
          <xdr:cNvPr id="3" name="Chart 3"/>
          <xdr:cNvGraphicFramePr/>
        </xdr:nvGraphicFramePr>
        <xdr:xfrm>
          <a:off x="0" y="962"/>
          <a:ext cx="633" cy="424"/>
        </xdr:xfrm>
        <a:graphic>
          <a:graphicData uri="http://schemas.openxmlformats.org/drawingml/2006/chart">
            <c:chart xmlns:c="http://schemas.openxmlformats.org/drawingml/2006/chart" r:id="rId1"/>
          </a:graphicData>
        </a:graphic>
      </xdr:graphicFrame>
      <xdr:sp>
        <xdr:nvSpPr>
          <xdr:cNvPr id="4" name="TextBox 4"/>
          <xdr:cNvSpPr txBox="1">
            <a:spLocks noChangeArrowheads="1"/>
          </xdr:cNvSpPr>
        </xdr:nvSpPr>
        <xdr:spPr>
          <a:xfrm>
            <a:off x="121" y="1076"/>
            <a:ext cx="198" cy="82"/>
          </a:xfrm>
          <a:prstGeom prst="rect">
            <a:avLst/>
          </a:prstGeom>
          <a:noFill/>
          <a:ln w="9525" cmpd="sng">
            <a:noFill/>
          </a:ln>
        </xdr:spPr>
        <xdr:txBody>
          <a:bodyPr vertOverflow="clip" wrap="square"/>
          <a:p>
            <a:pPr algn="l">
              <a:defRPr/>
            </a:pPr>
            <a:r>
              <a:rPr lang="en-US" cap="none" sz="2000" b="1" i="0" u="none" baseline="0"/>
              <a:t>Migration
(Consolidate)</a:t>
            </a:r>
          </a:p>
        </xdr:txBody>
      </xdr:sp>
      <xdr:sp>
        <xdr:nvSpPr>
          <xdr:cNvPr id="5" name="TextBox 5"/>
          <xdr:cNvSpPr txBox="1">
            <a:spLocks noChangeArrowheads="1"/>
          </xdr:cNvSpPr>
        </xdr:nvSpPr>
        <xdr:spPr>
          <a:xfrm>
            <a:off x="404" y="1212"/>
            <a:ext cx="227" cy="82"/>
          </a:xfrm>
          <a:prstGeom prst="rect">
            <a:avLst/>
          </a:prstGeom>
          <a:noFill/>
          <a:ln w="9525" cmpd="sng">
            <a:noFill/>
          </a:ln>
        </xdr:spPr>
        <xdr:txBody>
          <a:bodyPr vertOverflow="clip" wrap="square"/>
          <a:p>
            <a:pPr algn="l">
              <a:defRPr/>
            </a:pPr>
            <a:r>
              <a:rPr lang="en-US" cap="none" sz="2000" b="1" i="0" u="none" baseline="0"/>
              <a:t>Migration
(Re-engineer)</a:t>
            </a:r>
          </a:p>
        </xdr:txBody>
      </xdr:sp>
      <xdr:sp>
        <xdr:nvSpPr>
          <xdr:cNvPr id="6" name="TextBox 6"/>
          <xdr:cNvSpPr txBox="1">
            <a:spLocks noChangeArrowheads="1"/>
          </xdr:cNvSpPr>
        </xdr:nvSpPr>
        <xdr:spPr>
          <a:xfrm>
            <a:off x="403" y="1094"/>
            <a:ext cx="198" cy="82"/>
          </a:xfrm>
          <a:prstGeom prst="rect">
            <a:avLst/>
          </a:prstGeom>
          <a:noFill/>
          <a:ln w="9525" cmpd="sng">
            <a:noFill/>
          </a:ln>
        </xdr:spPr>
        <xdr:txBody>
          <a:bodyPr vertOverflow="clip" wrap="square"/>
          <a:p>
            <a:pPr algn="l">
              <a:defRPr/>
            </a:pPr>
            <a:r>
              <a:rPr lang="en-US" cap="none" sz="2000" b="1" i="0" u="none" baseline="0"/>
              <a:t>Target</a:t>
            </a:r>
          </a:p>
        </xdr:txBody>
      </xdr:sp>
      <xdr:sp>
        <xdr:nvSpPr>
          <xdr:cNvPr id="7" name="TextBox 7"/>
          <xdr:cNvSpPr txBox="1">
            <a:spLocks noChangeArrowheads="1"/>
          </xdr:cNvSpPr>
        </xdr:nvSpPr>
        <xdr:spPr>
          <a:xfrm>
            <a:off x="124" y="1209"/>
            <a:ext cx="198" cy="82"/>
          </a:xfrm>
          <a:prstGeom prst="rect">
            <a:avLst/>
          </a:prstGeom>
          <a:noFill/>
          <a:ln w="9525" cmpd="sng">
            <a:noFill/>
          </a:ln>
        </xdr:spPr>
        <xdr:txBody>
          <a:bodyPr vertOverflow="clip" wrap="square"/>
          <a:p>
            <a:pPr algn="l">
              <a:defRPr/>
            </a:pPr>
            <a:r>
              <a:rPr lang="en-US" cap="none" sz="2000" b="1" i="0" u="none" baseline="0"/>
              <a:t>Legacy</a:t>
            </a:r>
          </a:p>
        </xdr:txBody>
      </xdr:sp>
      <xdr:sp>
        <xdr:nvSpPr>
          <xdr:cNvPr id="8" name="Line 8"/>
          <xdr:cNvSpPr>
            <a:spLocks/>
          </xdr:cNvSpPr>
        </xdr:nvSpPr>
        <xdr:spPr>
          <a:xfrm flipV="1">
            <a:off x="336" y="1030"/>
            <a:ext cx="2" cy="2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0" y="1172"/>
            <a:ext cx="5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10"/>
          <xdr:cNvSpPr txBox="1">
            <a:spLocks noChangeArrowheads="1"/>
          </xdr:cNvSpPr>
        </xdr:nvSpPr>
        <xdr:spPr>
          <a:xfrm>
            <a:off x="575" y="1102"/>
            <a:ext cx="5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RIS</a:t>
            </a:r>
          </a:p>
        </xdr:txBody>
      </xdr:sp>
      <xdr:sp>
        <xdr:nvSpPr>
          <xdr:cNvPr id="11" name="TextBox 11"/>
          <xdr:cNvSpPr txBox="1">
            <a:spLocks noChangeArrowheads="1"/>
          </xdr:cNvSpPr>
        </xdr:nvSpPr>
        <xdr:spPr>
          <a:xfrm>
            <a:off x="385" y="1082"/>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RAS</a:t>
            </a:r>
          </a:p>
        </xdr:txBody>
      </xdr:sp>
      <xdr:sp>
        <xdr:nvSpPr>
          <xdr:cNvPr id="12" name="TextBox 12"/>
          <xdr:cNvSpPr txBox="1">
            <a:spLocks noChangeArrowheads="1"/>
          </xdr:cNvSpPr>
        </xdr:nvSpPr>
        <xdr:spPr>
          <a:xfrm>
            <a:off x="349" y="1153"/>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RMiS</a:t>
            </a:r>
          </a:p>
        </xdr:txBody>
      </xdr:sp>
      <xdr:sp>
        <xdr:nvSpPr>
          <xdr:cNvPr id="13" name="TextBox 13"/>
          <xdr:cNvSpPr txBox="1">
            <a:spLocks noChangeArrowheads="1"/>
          </xdr:cNvSpPr>
        </xdr:nvSpPr>
        <xdr:spPr>
          <a:xfrm>
            <a:off x="312" y="1198"/>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WBIS</a:t>
            </a:r>
          </a:p>
        </xdr:txBody>
      </xdr:sp>
      <xdr:sp>
        <xdr:nvSpPr>
          <xdr:cNvPr id="14" name="TextBox 14"/>
          <xdr:cNvSpPr txBox="1">
            <a:spLocks noChangeArrowheads="1"/>
          </xdr:cNvSpPr>
        </xdr:nvSpPr>
        <xdr:spPr>
          <a:xfrm>
            <a:off x="301" y="1245"/>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FORVIS</a:t>
            </a:r>
          </a:p>
        </xdr:txBody>
      </xdr:sp>
      <xdr:sp>
        <xdr:nvSpPr>
          <xdr:cNvPr id="15" name="TextBox 15"/>
          <xdr:cNvSpPr txBox="1">
            <a:spLocks noChangeArrowheads="1"/>
          </xdr:cNvSpPr>
        </xdr:nvSpPr>
        <xdr:spPr>
          <a:xfrm>
            <a:off x="301" y="1282"/>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RIPS</a:t>
            </a:r>
          </a:p>
        </xdr:txBody>
      </xdr:sp>
      <xdr:sp>
        <xdr:nvSpPr>
          <xdr:cNvPr id="16" name="TextBox 16"/>
          <xdr:cNvSpPr txBox="1">
            <a:spLocks noChangeArrowheads="1"/>
          </xdr:cNvSpPr>
        </xdr:nvSpPr>
        <xdr:spPr>
          <a:xfrm>
            <a:off x="162" y="1258"/>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IDS</a:t>
            </a:r>
          </a:p>
        </xdr:txBody>
      </xdr:sp>
      <xdr:sp>
        <xdr:nvSpPr>
          <xdr:cNvPr id="17" name="TextBox 17"/>
          <xdr:cNvSpPr txBox="1">
            <a:spLocks noChangeArrowheads="1"/>
          </xdr:cNvSpPr>
        </xdr:nvSpPr>
        <xdr:spPr>
          <a:xfrm>
            <a:off x="162" y="1283"/>
            <a:ext cx="108"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WDB (As-Is)</a:t>
            </a:r>
          </a:p>
        </xdr:txBody>
      </xdr:sp>
    </xdr:grpSp>
    <xdr:clientData/>
  </xdr:twoCellAnchor>
  <xdr:twoCellAnchor>
    <xdr:from>
      <xdr:col>6</xdr:col>
      <xdr:colOff>0</xdr:colOff>
      <xdr:row>0</xdr:row>
      <xdr:rowOff>0</xdr:rowOff>
    </xdr:from>
    <xdr:to>
      <xdr:col>6</xdr:col>
      <xdr:colOff>0</xdr:colOff>
      <xdr:row>0</xdr:row>
      <xdr:rowOff>0</xdr:rowOff>
    </xdr:to>
    <xdr:graphicFrame>
      <xdr:nvGraphicFramePr>
        <xdr:cNvPr id="18" name="Chart 18"/>
        <xdr:cNvGraphicFramePr/>
      </xdr:nvGraphicFramePr>
      <xdr:xfrm>
        <a:off x="1314450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0</xdr:rowOff>
    </xdr:from>
    <xdr:to>
      <xdr:col>6</xdr:col>
      <xdr:colOff>0</xdr:colOff>
      <xdr:row>0</xdr:row>
      <xdr:rowOff>0</xdr:rowOff>
    </xdr:to>
    <xdr:sp>
      <xdr:nvSpPr>
        <xdr:cNvPr id="19" name="TextBox 19"/>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Migration
(Consolidate)</a:t>
          </a:r>
        </a:p>
      </xdr:txBody>
    </xdr:sp>
    <xdr:clientData/>
  </xdr:twoCellAnchor>
  <xdr:twoCellAnchor>
    <xdr:from>
      <xdr:col>6</xdr:col>
      <xdr:colOff>0</xdr:colOff>
      <xdr:row>0</xdr:row>
      <xdr:rowOff>0</xdr:rowOff>
    </xdr:from>
    <xdr:to>
      <xdr:col>6</xdr:col>
      <xdr:colOff>0</xdr:colOff>
      <xdr:row>0</xdr:row>
      <xdr:rowOff>0</xdr:rowOff>
    </xdr:to>
    <xdr:sp>
      <xdr:nvSpPr>
        <xdr:cNvPr id="20" name="TextBox 20"/>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Migration
(Re-engineer)</a:t>
          </a:r>
        </a:p>
      </xdr:txBody>
    </xdr:sp>
    <xdr:clientData/>
  </xdr:twoCellAnchor>
  <xdr:twoCellAnchor>
    <xdr:from>
      <xdr:col>6</xdr:col>
      <xdr:colOff>0</xdr:colOff>
      <xdr:row>0</xdr:row>
      <xdr:rowOff>0</xdr:rowOff>
    </xdr:from>
    <xdr:to>
      <xdr:col>6</xdr:col>
      <xdr:colOff>0</xdr:colOff>
      <xdr:row>0</xdr:row>
      <xdr:rowOff>0</xdr:rowOff>
    </xdr:to>
    <xdr:sp>
      <xdr:nvSpPr>
        <xdr:cNvPr id="21" name="TextBox 21"/>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Target</a:t>
          </a:r>
        </a:p>
      </xdr:txBody>
    </xdr:sp>
    <xdr:clientData/>
  </xdr:twoCellAnchor>
  <xdr:twoCellAnchor>
    <xdr:from>
      <xdr:col>6</xdr:col>
      <xdr:colOff>0</xdr:colOff>
      <xdr:row>0</xdr:row>
      <xdr:rowOff>0</xdr:rowOff>
    </xdr:from>
    <xdr:to>
      <xdr:col>6</xdr:col>
      <xdr:colOff>0</xdr:colOff>
      <xdr:row>0</xdr:row>
      <xdr:rowOff>0</xdr:rowOff>
    </xdr:to>
    <xdr:sp>
      <xdr:nvSpPr>
        <xdr:cNvPr id="22" name="TextBox 22"/>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Legacy</a:t>
          </a:r>
        </a:p>
      </xdr:txBody>
    </xdr:sp>
    <xdr:clientData/>
  </xdr:twoCellAnchor>
  <xdr:twoCellAnchor>
    <xdr:from>
      <xdr:col>6</xdr:col>
      <xdr:colOff>0</xdr:colOff>
      <xdr:row>0</xdr:row>
      <xdr:rowOff>0</xdr:rowOff>
    </xdr:from>
    <xdr:to>
      <xdr:col>6</xdr:col>
      <xdr:colOff>0</xdr:colOff>
      <xdr:row>0</xdr:row>
      <xdr:rowOff>0</xdr:rowOff>
    </xdr:to>
    <xdr:sp>
      <xdr:nvSpPr>
        <xdr:cNvPr id="23" name="Line 23"/>
        <xdr:cNvSpPr>
          <a:spLocks/>
        </xdr:cNvSpPr>
      </xdr:nvSpPr>
      <xdr:spPr>
        <a:xfrm flipV="1">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4" name="Line 24"/>
        <xdr:cNvSpPr>
          <a:spLocks/>
        </xdr:cNvSpPr>
      </xdr:nvSpPr>
      <xdr:spPr>
        <a:xfrm>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5" name="TextBox 25"/>
        <xdr:cNvSpPr txBox="1">
          <a:spLocks noChangeArrowheads="1"/>
        </xdr:cNvSpPr>
      </xdr:nvSpPr>
      <xdr:spPr>
        <a:xfrm>
          <a:off x="13144500" y="0"/>
          <a:ext cx="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latin typeface="Arial"/>
              <a:ea typeface="Arial"/>
              <a:cs typeface="Arial"/>
            </a:rPr>
            <a:t>Not Yet Assessed</a:t>
          </a:r>
        </a:p>
      </xdr:txBody>
    </xdr:sp>
    <xdr:clientData/>
  </xdr:twoCellAnchor>
  <xdr:twoCellAnchor>
    <xdr:from>
      <xdr:col>2</xdr:col>
      <xdr:colOff>0</xdr:colOff>
      <xdr:row>0</xdr:row>
      <xdr:rowOff>0</xdr:rowOff>
    </xdr:from>
    <xdr:to>
      <xdr:col>2</xdr:col>
      <xdr:colOff>0</xdr:colOff>
      <xdr:row>0</xdr:row>
      <xdr:rowOff>0</xdr:rowOff>
    </xdr:to>
    <xdr:graphicFrame>
      <xdr:nvGraphicFramePr>
        <xdr:cNvPr id="26" name="Chart 26"/>
        <xdr:cNvGraphicFramePr/>
      </xdr:nvGraphicFramePr>
      <xdr:xfrm>
        <a:off x="2581275" y="0"/>
        <a:ext cx="0" cy="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0</xdr:row>
      <xdr:rowOff>0</xdr:rowOff>
    </xdr:from>
    <xdr:to>
      <xdr:col>6</xdr:col>
      <xdr:colOff>0</xdr:colOff>
      <xdr:row>0</xdr:row>
      <xdr:rowOff>0</xdr:rowOff>
    </xdr:to>
    <xdr:sp>
      <xdr:nvSpPr>
        <xdr:cNvPr id="27" name="Line 27"/>
        <xdr:cNvSpPr>
          <a:spLocks/>
        </xdr:cNvSpPr>
      </xdr:nvSpPr>
      <xdr:spPr>
        <a:xfrm>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grpSp>
      <xdr:nvGrpSpPr>
        <xdr:cNvPr id="28" name="Group 28"/>
        <xdr:cNvGrpSpPr>
          <a:grpSpLocks/>
        </xdr:cNvGrpSpPr>
      </xdr:nvGrpSpPr>
      <xdr:grpSpPr>
        <a:xfrm>
          <a:off x="0" y="0"/>
          <a:ext cx="13144500" cy="0"/>
          <a:chOff x="0" y="962"/>
          <a:chExt cx="633" cy="424"/>
        </a:xfrm>
        <a:solidFill>
          <a:srgbClr val="FFFFFF"/>
        </a:solidFill>
      </xdr:grpSpPr>
      <xdr:graphicFrame>
        <xdr:nvGraphicFramePr>
          <xdr:cNvPr id="29" name="Chart 29"/>
          <xdr:cNvGraphicFramePr/>
        </xdr:nvGraphicFramePr>
        <xdr:xfrm>
          <a:off x="0" y="962"/>
          <a:ext cx="633" cy="424"/>
        </xdr:xfrm>
        <a:graphic>
          <a:graphicData uri="http://schemas.openxmlformats.org/drawingml/2006/chart">
            <c:chart xmlns:c="http://schemas.openxmlformats.org/drawingml/2006/chart" r:id="rId4"/>
          </a:graphicData>
        </a:graphic>
      </xdr:graphicFrame>
      <xdr:sp>
        <xdr:nvSpPr>
          <xdr:cNvPr id="30" name="TextBox 30"/>
          <xdr:cNvSpPr txBox="1">
            <a:spLocks noChangeArrowheads="1"/>
          </xdr:cNvSpPr>
        </xdr:nvSpPr>
        <xdr:spPr>
          <a:xfrm>
            <a:off x="121" y="1076"/>
            <a:ext cx="198" cy="82"/>
          </a:xfrm>
          <a:prstGeom prst="rect">
            <a:avLst/>
          </a:prstGeom>
          <a:noFill/>
          <a:ln w="9525" cmpd="sng">
            <a:noFill/>
          </a:ln>
        </xdr:spPr>
        <xdr:txBody>
          <a:bodyPr vertOverflow="clip" wrap="square"/>
          <a:p>
            <a:pPr algn="l">
              <a:defRPr/>
            </a:pPr>
            <a:r>
              <a:rPr lang="en-US" cap="none" sz="2000" b="1" i="0" u="none" baseline="0"/>
              <a:t>Migration
(Consolidate)</a:t>
            </a:r>
          </a:p>
        </xdr:txBody>
      </xdr:sp>
      <xdr:sp>
        <xdr:nvSpPr>
          <xdr:cNvPr id="31" name="TextBox 31"/>
          <xdr:cNvSpPr txBox="1">
            <a:spLocks noChangeArrowheads="1"/>
          </xdr:cNvSpPr>
        </xdr:nvSpPr>
        <xdr:spPr>
          <a:xfrm>
            <a:off x="404" y="1212"/>
            <a:ext cx="227" cy="82"/>
          </a:xfrm>
          <a:prstGeom prst="rect">
            <a:avLst/>
          </a:prstGeom>
          <a:noFill/>
          <a:ln w="9525" cmpd="sng">
            <a:noFill/>
          </a:ln>
        </xdr:spPr>
        <xdr:txBody>
          <a:bodyPr vertOverflow="clip" wrap="square"/>
          <a:p>
            <a:pPr algn="l">
              <a:defRPr/>
            </a:pPr>
            <a:r>
              <a:rPr lang="en-US" cap="none" sz="2000" b="1" i="0" u="none" baseline="0"/>
              <a:t>Migration
(Re-engineer)</a:t>
            </a:r>
          </a:p>
        </xdr:txBody>
      </xdr:sp>
      <xdr:sp>
        <xdr:nvSpPr>
          <xdr:cNvPr id="32" name="TextBox 32"/>
          <xdr:cNvSpPr txBox="1">
            <a:spLocks noChangeArrowheads="1"/>
          </xdr:cNvSpPr>
        </xdr:nvSpPr>
        <xdr:spPr>
          <a:xfrm>
            <a:off x="403" y="1094"/>
            <a:ext cx="198" cy="82"/>
          </a:xfrm>
          <a:prstGeom prst="rect">
            <a:avLst/>
          </a:prstGeom>
          <a:noFill/>
          <a:ln w="9525" cmpd="sng">
            <a:noFill/>
          </a:ln>
        </xdr:spPr>
        <xdr:txBody>
          <a:bodyPr vertOverflow="clip" wrap="square"/>
          <a:p>
            <a:pPr algn="l">
              <a:defRPr/>
            </a:pPr>
            <a:r>
              <a:rPr lang="en-US" cap="none" sz="2000" b="1" i="0" u="none" baseline="0"/>
              <a:t>Target</a:t>
            </a:r>
          </a:p>
        </xdr:txBody>
      </xdr:sp>
      <xdr:sp>
        <xdr:nvSpPr>
          <xdr:cNvPr id="33" name="TextBox 33"/>
          <xdr:cNvSpPr txBox="1">
            <a:spLocks noChangeArrowheads="1"/>
          </xdr:cNvSpPr>
        </xdr:nvSpPr>
        <xdr:spPr>
          <a:xfrm>
            <a:off x="124" y="1209"/>
            <a:ext cx="198" cy="82"/>
          </a:xfrm>
          <a:prstGeom prst="rect">
            <a:avLst/>
          </a:prstGeom>
          <a:noFill/>
          <a:ln w="9525" cmpd="sng">
            <a:noFill/>
          </a:ln>
        </xdr:spPr>
        <xdr:txBody>
          <a:bodyPr vertOverflow="clip" wrap="square"/>
          <a:p>
            <a:pPr algn="l">
              <a:defRPr/>
            </a:pPr>
            <a:r>
              <a:rPr lang="en-US" cap="none" sz="2000" b="1" i="0" u="none" baseline="0"/>
              <a:t>Legacy</a:t>
            </a:r>
          </a:p>
        </xdr:txBody>
      </xdr:sp>
      <xdr:sp>
        <xdr:nvSpPr>
          <xdr:cNvPr id="34" name="Line 34"/>
          <xdr:cNvSpPr>
            <a:spLocks/>
          </xdr:cNvSpPr>
        </xdr:nvSpPr>
        <xdr:spPr>
          <a:xfrm flipV="1">
            <a:off x="336" y="1030"/>
            <a:ext cx="2" cy="2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0" y="1172"/>
            <a:ext cx="5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575" y="1102"/>
            <a:ext cx="5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RIS</a:t>
            </a:r>
          </a:p>
        </xdr:txBody>
      </xdr:sp>
      <xdr:sp>
        <xdr:nvSpPr>
          <xdr:cNvPr id="37" name="TextBox 37"/>
          <xdr:cNvSpPr txBox="1">
            <a:spLocks noChangeArrowheads="1"/>
          </xdr:cNvSpPr>
        </xdr:nvSpPr>
        <xdr:spPr>
          <a:xfrm>
            <a:off x="385" y="1082"/>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RAS</a:t>
            </a:r>
          </a:p>
        </xdr:txBody>
      </xdr:sp>
      <xdr:sp>
        <xdr:nvSpPr>
          <xdr:cNvPr id="38" name="TextBox 38"/>
          <xdr:cNvSpPr txBox="1">
            <a:spLocks noChangeArrowheads="1"/>
          </xdr:cNvSpPr>
        </xdr:nvSpPr>
        <xdr:spPr>
          <a:xfrm>
            <a:off x="349" y="1153"/>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RMiS</a:t>
            </a:r>
          </a:p>
        </xdr:txBody>
      </xdr:sp>
      <xdr:sp>
        <xdr:nvSpPr>
          <xdr:cNvPr id="39" name="TextBox 39"/>
          <xdr:cNvSpPr txBox="1">
            <a:spLocks noChangeArrowheads="1"/>
          </xdr:cNvSpPr>
        </xdr:nvSpPr>
        <xdr:spPr>
          <a:xfrm>
            <a:off x="312" y="1198"/>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WBIS</a:t>
            </a:r>
          </a:p>
        </xdr:txBody>
      </xdr:sp>
      <xdr:sp>
        <xdr:nvSpPr>
          <xdr:cNvPr id="40" name="TextBox 40"/>
          <xdr:cNvSpPr txBox="1">
            <a:spLocks noChangeArrowheads="1"/>
          </xdr:cNvSpPr>
        </xdr:nvSpPr>
        <xdr:spPr>
          <a:xfrm>
            <a:off x="301" y="1245"/>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FORVIS</a:t>
            </a:r>
          </a:p>
        </xdr:txBody>
      </xdr:sp>
      <xdr:sp>
        <xdr:nvSpPr>
          <xdr:cNvPr id="41" name="TextBox 41"/>
          <xdr:cNvSpPr txBox="1">
            <a:spLocks noChangeArrowheads="1"/>
          </xdr:cNvSpPr>
        </xdr:nvSpPr>
        <xdr:spPr>
          <a:xfrm>
            <a:off x="301" y="1282"/>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RIPS</a:t>
            </a:r>
          </a:p>
        </xdr:txBody>
      </xdr:sp>
      <xdr:sp>
        <xdr:nvSpPr>
          <xdr:cNvPr id="42" name="TextBox 42"/>
          <xdr:cNvSpPr txBox="1">
            <a:spLocks noChangeArrowheads="1"/>
          </xdr:cNvSpPr>
        </xdr:nvSpPr>
        <xdr:spPr>
          <a:xfrm>
            <a:off x="162" y="1258"/>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IDS</a:t>
            </a:r>
          </a:p>
        </xdr:txBody>
      </xdr:sp>
      <xdr:sp>
        <xdr:nvSpPr>
          <xdr:cNvPr id="43" name="TextBox 43"/>
          <xdr:cNvSpPr txBox="1">
            <a:spLocks noChangeArrowheads="1"/>
          </xdr:cNvSpPr>
        </xdr:nvSpPr>
        <xdr:spPr>
          <a:xfrm>
            <a:off x="162" y="1283"/>
            <a:ext cx="108"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WDB (As-Is)</a:t>
            </a:r>
          </a:p>
        </xdr:txBody>
      </xdr:sp>
    </xdr:grpSp>
    <xdr:clientData/>
  </xdr:twoCellAnchor>
  <xdr:twoCellAnchor>
    <xdr:from>
      <xdr:col>6</xdr:col>
      <xdr:colOff>0</xdr:colOff>
      <xdr:row>0</xdr:row>
      <xdr:rowOff>0</xdr:rowOff>
    </xdr:from>
    <xdr:to>
      <xdr:col>6</xdr:col>
      <xdr:colOff>0</xdr:colOff>
      <xdr:row>0</xdr:row>
      <xdr:rowOff>0</xdr:rowOff>
    </xdr:to>
    <xdr:graphicFrame>
      <xdr:nvGraphicFramePr>
        <xdr:cNvPr id="44" name="Chart 44"/>
        <xdr:cNvGraphicFramePr/>
      </xdr:nvGraphicFramePr>
      <xdr:xfrm>
        <a:off x="13144500" y="0"/>
        <a:ext cx="0" cy="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0</xdr:row>
      <xdr:rowOff>0</xdr:rowOff>
    </xdr:from>
    <xdr:to>
      <xdr:col>6</xdr:col>
      <xdr:colOff>0</xdr:colOff>
      <xdr:row>0</xdr:row>
      <xdr:rowOff>0</xdr:rowOff>
    </xdr:to>
    <xdr:sp>
      <xdr:nvSpPr>
        <xdr:cNvPr id="45" name="TextBox 45"/>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Migration
(Consolidate)</a:t>
          </a:r>
        </a:p>
      </xdr:txBody>
    </xdr:sp>
    <xdr:clientData/>
  </xdr:twoCellAnchor>
  <xdr:twoCellAnchor>
    <xdr:from>
      <xdr:col>6</xdr:col>
      <xdr:colOff>0</xdr:colOff>
      <xdr:row>0</xdr:row>
      <xdr:rowOff>0</xdr:rowOff>
    </xdr:from>
    <xdr:to>
      <xdr:col>6</xdr:col>
      <xdr:colOff>0</xdr:colOff>
      <xdr:row>0</xdr:row>
      <xdr:rowOff>0</xdr:rowOff>
    </xdr:to>
    <xdr:sp>
      <xdr:nvSpPr>
        <xdr:cNvPr id="46" name="TextBox 46"/>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Migration
(Re-engineer)</a:t>
          </a:r>
        </a:p>
      </xdr:txBody>
    </xdr:sp>
    <xdr:clientData/>
  </xdr:twoCellAnchor>
  <xdr:twoCellAnchor>
    <xdr:from>
      <xdr:col>6</xdr:col>
      <xdr:colOff>0</xdr:colOff>
      <xdr:row>0</xdr:row>
      <xdr:rowOff>0</xdr:rowOff>
    </xdr:from>
    <xdr:to>
      <xdr:col>6</xdr:col>
      <xdr:colOff>0</xdr:colOff>
      <xdr:row>0</xdr:row>
      <xdr:rowOff>0</xdr:rowOff>
    </xdr:to>
    <xdr:sp>
      <xdr:nvSpPr>
        <xdr:cNvPr id="47" name="TextBox 47"/>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Target</a:t>
          </a:r>
        </a:p>
      </xdr:txBody>
    </xdr:sp>
    <xdr:clientData/>
  </xdr:twoCellAnchor>
  <xdr:twoCellAnchor>
    <xdr:from>
      <xdr:col>6</xdr:col>
      <xdr:colOff>0</xdr:colOff>
      <xdr:row>0</xdr:row>
      <xdr:rowOff>0</xdr:rowOff>
    </xdr:from>
    <xdr:to>
      <xdr:col>6</xdr:col>
      <xdr:colOff>0</xdr:colOff>
      <xdr:row>0</xdr:row>
      <xdr:rowOff>0</xdr:rowOff>
    </xdr:to>
    <xdr:sp>
      <xdr:nvSpPr>
        <xdr:cNvPr id="48" name="TextBox 48"/>
        <xdr:cNvSpPr txBox="1">
          <a:spLocks noChangeArrowheads="1"/>
        </xdr:cNvSpPr>
      </xdr:nvSpPr>
      <xdr:spPr>
        <a:xfrm>
          <a:off x="13144500" y="0"/>
          <a:ext cx="0" cy="0"/>
        </a:xfrm>
        <a:prstGeom prst="rect">
          <a:avLst/>
        </a:prstGeom>
        <a:noFill/>
        <a:ln w="9525" cmpd="sng">
          <a:noFill/>
        </a:ln>
      </xdr:spPr>
      <xdr:txBody>
        <a:bodyPr vertOverflow="clip" wrap="square"/>
        <a:p>
          <a:pPr algn="l">
            <a:defRPr/>
          </a:pPr>
          <a:r>
            <a:rPr lang="en-US" cap="none" sz="2000" b="1" i="0" u="none" baseline="0"/>
            <a:t>Legacy</a:t>
          </a:r>
        </a:p>
      </xdr:txBody>
    </xdr:sp>
    <xdr:clientData/>
  </xdr:twoCellAnchor>
  <xdr:twoCellAnchor>
    <xdr:from>
      <xdr:col>6</xdr:col>
      <xdr:colOff>0</xdr:colOff>
      <xdr:row>0</xdr:row>
      <xdr:rowOff>0</xdr:rowOff>
    </xdr:from>
    <xdr:to>
      <xdr:col>6</xdr:col>
      <xdr:colOff>0</xdr:colOff>
      <xdr:row>0</xdr:row>
      <xdr:rowOff>0</xdr:rowOff>
    </xdr:to>
    <xdr:sp>
      <xdr:nvSpPr>
        <xdr:cNvPr id="49" name="Line 49"/>
        <xdr:cNvSpPr>
          <a:spLocks/>
        </xdr:cNvSpPr>
      </xdr:nvSpPr>
      <xdr:spPr>
        <a:xfrm flipV="1">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0" name="Line 50"/>
        <xdr:cNvSpPr>
          <a:spLocks/>
        </xdr:cNvSpPr>
      </xdr:nvSpPr>
      <xdr:spPr>
        <a:xfrm>
          <a:off x="13144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51" name="TextBox 51"/>
        <xdr:cNvSpPr txBox="1">
          <a:spLocks noChangeArrowheads="1"/>
        </xdr:cNvSpPr>
      </xdr:nvSpPr>
      <xdr:spPr>
        <a:xfrm>
          <a:off x="13144500" y="0"/>
          <a:ext cx="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latin typeface="Arial"/>
              <a:ea typeface="Arial"/>
              <a:cs typeface="Arial"/>
            </a:rPr>
            <a:t>Not Yet Assessed</a:t>
          </a:r>
        </a:p>
      </xdr:txBody>
    </xdr:sp>
    <xdr:clientData/>
  </xdr:twoCellAnchor>
  <xdr:twoCellAnchor>
    <xdr:from>
      <xdr:col>2</xdr:col>
      <xdr:colOff>0</xdr:colOff>
      <xdr:row>0</xdr:row>
      <xdr:rowOff>0</xdr:rowOff>
    </xdr:from>
    <xdr:to>
      <xdr:col>2</xdr:col>
      <xdr:colOff>0</xdr:colOff>
      <xdr:row>0</xdr:row>
      <xdr:rowOff>0</xdr:rowOff>
    </xdr:to>
    <xdr:graphicFrame>
      <xdr:nvGraphicFramePr>
        <xdr:cNvPr id="52" name="Chart 52"/>
        <xdr:cNvGraphicFramePr/>
      </xdr:nvGraphicFramePr>
      <xdr:xfrm>
        <a:off x="258127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TStep4_ArchitectureDeci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y%20of%20MBT%20-%20Step%203%20-%20HR%20As-Is%20Systems%20Scor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Gap Analysis Guidance"/>
      <sheetName val="Architecture Decisions Guidance"/>
      <sheetName val="Architecture Decis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Here"/>
      <sheetName val="Scoring Criteria Explained"/>
      <sheetName val="Scoring"/>
      <sheetName val="Scoring Rationale"/>
      <sheetName val="Tactical Improvements"/>
      <sheetName val="Scoring Overview"/>
    </sheetNames>
    <sheetDataSet>
      <sheetData sheetId="3">
        <row r="5">
          <cell r="B5" t="str">
            <v>The functions supported by the system are directly linked to the BRM and the PRM.</v>
          </cell>
          <cell r="C5" t="str">
            <v>There is a general understanding of what customer want -- these functions are being supplied by this solution.  There is not anything explicit in the way of a feedback mechanism.</v>
          </cell>
          <cell r="D5" t="str">
            <v>There is a high amount of overlap between this system and other systems.  This is due to the redundancy of the reservation function being supported.</v>
          </cell>
          <cell r="F5" t="str">
            <v>There are no data standards being employed as part of this solution.</v>
          </cell>
          <cell r="G5" t="str">
            <v>The information stored in this system is relatively inaccessible currently.</v>
          </cell>
          <cell r="H5" t="str">
            <v>Significant overlap in data entities that are being stored in this system.</v>
          </cell>
          <cell r="J5" t="str">
            <v>There are no known system design requirements for this solution.</v>
          </cell>
          <cell r="K5" t="str">
            <v>There is no known documentation for systems interfaces.</v>
          </cell>
          <cell r="L5" t="str">
            <v>There are no high level design concepts that have been defined.</v>
          </cell>
        </row>
        <row r="6">
          <cell r="B6" t="str">
            <v>The functions supported by the system are directly linked to the BRM and the PRM.</v>
          </cell>
          <cell r="C6" t="str">
            <v>There is a general understanding of what customer want -- these functions are being supplied by this solution.  There is not anything explicit in the way of a feedback mechanism.</v>
          </cell>
          <cell r="D6" t="str">
            <v>There is a high amount of overlap between this system and other systems.  This is due to the redundancy of the reservation function being supported.</v>
          </cell>
          <cell r="F6" t="str">
            <v>There are no data standards being employed as part of this solution.</v>
          </cell>
          <cell r="G6" t="str">
            <v>The information stored in this system is relatively inaccessible currently.</v>
          </cell>
          <cell r="H6" t="str">
            <v>Significant overlap in data entities that are being stored in this system.</v>
          </cell>
          <cell r="J6" t="str">
            <v>There are no known system design requirements for this solution.</v>
          </cell>
          <cell r="K6" t="str">
            <v>There is no known documentation for systems interfaces.</v>
          </cell>
          <cell r="L6" t="str">
            <v>There are no high level design concepts that have been defined.</v>
          </cell>
        </row>
        <row r="7">
          <cell r="B7" t="str">
            <v>The functions supported by the system are directly linked to the BRM and the PRM.</v>
          </cell>
          <cell r="C7" t="str">
            <v>There is a general understanding of what customer want -- these functions are being supplied by this solution.  There is not anything explicit in the way of a feedback mechanism.</v>
          </cell>
          <cell r="D7" t="str">
            <v>There is a high amount of overlap between this system and other systems.  This is due to the redundancy of the reservation information delivery function being supported.</v>
          </cell>
          <cell r="F7" t="str">
            <v>There are no data standards being employed as part of this solution.</v>
          </cell>
          <cell r="G7" t="str">
            <v>The information stored in this system is relatively inaccessible currently.</v>
          </cell>
          <cell r="H7" t="str">
            <v>Significant overlap in data entities that are being stored in this system.</v>
          </cell>
          <cell r="J7" t="str">
            <v>There are no known system design requirements for this solution.</v>
          </cell>
          <cell r="K7" t="str">
            <v>There is no known documentation for systems interfaces.</v>
          </cell>
          <cell r="L7" t="str">
            <v>There are no high level design concepts that have been defined.</v>
          </cell>
        </row>
        <row r="8">
          <cell r="B8" t="str">
            <v>The functions supported by the system are directly linked to the BRM and the PRM.</v>
          </cell>
          <cell r="C8" t="str">
            <v>No real concept of customer interaction for this service.</v>
          </cell>
          <cell r="D8" t="str">
            <v>There is a high amount of overlap between this system and other systems.  This is due to the redundancy of the reservation function being supported.</v>
          </cell>
          <cell r="F8" t="str">
            <v>There are no data standards being employed as part of this solution.</v>
          </cell>
          <cell r="G8" t="str">
            <v>The information stored in this system is relatively inaccessible currently.</v>
          </cell>
          <cell r="H8" t="str">
            <v>Significant overlap in data entities that are being stored in this system.</v>
          </cell>
          <cell r="J8" t="str">
            <v>There are no known system design requirements for this solution.</v>
          </cell>
          <cell r="K8" t="str">
            <v>There is no known documentation for systems interfaces.</v>
          </cell>
          <cell r="L8" t="str">
            <v>There are no high level design concepts that have been defined.</v>
          </cell>
        </row>
        <row r="9">
          <cell r="B9" t="str">
            <v>The functions supported by the system are directly linked to the BRM and the PRM.</v>
          </cell>
          <cell r="C9" t="str">
            <v>There is a general understanding of what customer want -- these functions are being supplied by this solution.  There is not anything explicit in the way of a feedback mechanism.</v>
          </cell>
          <cell r="D9" t="str">
            <v>There is a high amount of overlap between this system and other systems.  This is due to the redundancy of the reservation function being supported.</v>
          </cell>
          <cell r="F9" t="str">
            <v>There are no data standards being employed as part of this solution.</v>
          </cell>
          <cell r="G9" t="str">
            <v>The information stored in this system is relatively inaccessible currently.</v>
          </cell>
          <cell r="H9" t="str">
            <v>Significant overlap in data entities that are being stored in this system.</v>
          </cell>
          <cell r="J9" t="str">
            <v>There are no known system design requirements for this solution.</v>
          </cell>
          <cell r="K9" t="str">
            <v>There is no known documentation for systems interfaces.</v>
          </cell>
          <cell r="L9" t="str">
            <v>There are no high level design concepts that have been defined.</v>
          </cell>
        </row>
        <row r="10">
          <cell r="B10" t="str">
            <v>The functions supported by the system are directly linked to the BRM and the PRM.</v>
          </cell>
          <cell r="C10" t="str">
            <v>Good concept of customer.  Customer feedback is encouraged and customer needs are periodically addressed.</v>
          </cell>
          <cell r="D10" t="str">
            <v>There is very little redundant information that should not be in G1S due to its position as a source of record.</v>
          </cell>
          <cell r="F10" t="str">
            <v>There is a published metadata guide for using the information sets asociated with this system.</v>
          </cell>
          <cell r="G10" t="str">
            <v>The information stored in this system is accessible through the solution's data sharing strategy.</v>
          </cell>
          <cell r="H10" t="str">
            <v>There are some overlaps in data being stored, however there are some entities that are SOR in this system as well.</v>
          </cell>
          <cell r="J10" t="str">
            <v>The system requiremens are fully documented.</v>
          </cell>
          <cell r="K10" t="str">
            <v>The system interfaces are fully documented.</v>
          </cell>
          <cell r="L10" t="str">
            <v>There are high level design and operational concepts being used as part of this solution.</v>
          </cell>
        </row>
        <row r="11">
          <cell r="B11" t="str">
            <v>The functions supported by the system are directly linked to the BRM and the PRM.</v>
          </cell>
          <cell r="C11" t="str">
            <v>There is a general understanding of what customer want -- these functions are being supplied by this solution.  There is not anything explicit in the way of a feedback mechanism.</v>
          </cell>
          <cell r="D11" t="str">
            <v>There is a moderate amount of overlap between this system and other systems.  This is due to the redundancy of the recreation sales function being supported.</v>
          </cell>
          <cell r="F11" t="str">
            <v>There are no data standards being employed as part of this solution.</v>
          </cell>
          <cell r="G11" t="str">
            <v>The information stored in this system is relatively inaccessible currently.</v>
          </cell>
          <cell r="H11" t="str">
            <v>There are some overlaps in data being stored, however there are some entities that are SOR in this system as well.</v>
          </cell>
          <cell r="J11" t="str">
            <v>There are no known system design requirements for this solution.</v>
          </cell>
          <cell r="K11" t="str">
            <v>There is no known documentation for systems interfaces.</v>
          </cell>
          <cell r="L11" t="str">
            <v>There are no high level design concepts that have been defined.</v>
          </cell>
        </row>
        <row r="12">
          <cell r="B12" t="str">
            <v>The functions supported by the system are directly linked to the BRM and the PRM.</v>
          </cell>
          <cell r="C12" t="str">
            <v>There is a general understanding of what customer want -- these functions are being supplied by this solution.  There is not anything explicit in the way of a feedback mechanism.</v>
          </cell>
          <cell r="D12" t="str">
            <v>There is very little redundant information that should not be in HPLP due to its position as a source of record.</v>
          </cell>
          <cell r="F12" t="str">
            <v>There are no data standards being employed as part of this solution.</v>
          </cell>
          <cell r="G12" t="str">
            <v>The information stored in this system is moderately accessible via the web currently.</v>
          </cell>
          <cell r="H12" t="str">
            <v>There are some overlaps in data being stored, however there are some entities that are SOR in this system as well.</v>
          </cell>
          <cell r="J12" t="str">
            <v>Based on the nature of the solution, there are likely design documents that have been published.</v>
          </cell>
          <cell r="K12" t="str">
            <v>Based on the nature of the solution, there are likely interface design documents that have been published.</v>
          </cell>
          <cell r="L12" t="str">
            <v>There are probably no high level design concepts that have been defined.</v>
          </cell>
        </row>
        <row r="13">
          <cell r="B13" t="str">
            <v>The functions supported by the system are directly linked to the BRM and the PRM.</v>
          </cell>
          <cell r="C13" t="str">
            <v>No real concept of customer interaction for this service.</v>
          </cell>
          <cell r="D13" t="str">
            <v>There is a high amount of overlap between this system and other systems.  This is due to the redundancy of the reservation function being supported.</v>
          </cell>
          <cell r="F13" t="str">
            <v>There are no data standards being employed as part of this solution.</v>
          </cell>
          <cell r="G13" t="str">
            <v>The information stored in this system is relatively inaccessible currently.</v>
          </cell>
          <cell r="H13" t="str">
            <v>Significant overlap in data entities that are being stored in this system.</v>
          </cell>
          <cell r="J13" t="str">
            <v>There are no known system design requirements for this solution.</v>
          </cell>
          <cell r="K13" t="str">
            <v>There is no known documentation for systems interfaces.</v>
          </cell>
          <cell r="L13" t="str">
            <v>There are no high level design concepts that have been defined.</v>
          </cell>
        </row>
        <row r="14">
          <cell r="B14" t="str">
            <v>The functions supported by the system are directly linked to the BRM and the PRM.</v>
          </cell>
          <cell r="C14" t="str">
            <v>There is a general understanding of what customer want -- these functions are being supplied by this solution.  There is not anything explicit in the way of a feedback mechanism.</v>
          </cell>
          <cell r="D14" t="str">
            <v>There is a high amount of overlap between this system and other systems.  This is due to the redundancy of the reservation function being supported.</v>
          </cell>
          <cell r="F14" t="str">
            <v>There are no data standards being employed as part of this solution.</v>
          </cell>
          <cell r="G14" t="str">
            <v>The information stored in this system is moderately accessible via the web currently.</v>
          </cell>
          <cell r="H14" t="str">
            <v>Significant overlap in data entities that are being stored in this system.</v>
          </cell>
          <cell r="J14" t="str">
            <v>Based on the nature of the solution, there are likely design documents that have been published.</v>
          </cell>
          <cell r="K14" t="str">
            <v>Based on the nature of the solution, there are likely interface design documents that have been published.</v>
          </cell>
          <cell r="L14" t="str">
            <v>It is reasonable to assume that they are employing some high level design concepts as part of this solution.</v>
          </cell>
        </row>
        <row r="15">
          <cell r="B15" t="str">
            <v>The functions supported by the system are directly linked to the BRM and the PRM.</v>
          </cell>
          <cell r="C15" t="str">
            <v>There is a general understanding of what customer want -- these functions are being supplied by this solution.  There is not anything explicit in the way of a feedback mechanism.</v>
          </cell>
          <cell r="D15" t="str">
            <v>There is very little redundant information that should not be in IMC due to its position as a source of record.</v>
          </cell>
          <cell r="F15" t="str">
            <v>There are no data standards being employed as part of this solution.</v>
          </cell>
          <cell r="G15" t="str">
            <v>The information stored in this system is moderately accessible via the web currently.</v>
          </cell>
          <cell r="H15" t="str">
            <v>There are some overlaps in data being stored, however there are some entities that are SOR in this system as well.</v>
          </cell>
          <cell r="J15" t="str">
            <v>Based on the nature of the solution, there are likely design documents that have been published.</v>
          </cell>
          <cell r="K15" t="str">
            <v>Based on the nature of the solution, there are likely interface design documents that have been published.</v>
          </cell>
          <cell r="L15" t="str">
            <v>There are high level design and operational concepts being used as part of this solution.</v>
          </cell>
        </row>
        <row r="16">
          <cell r="B16" t="str">
            <v>The functions supported by the system are directly linked to the BRM and the PRM.</v>
          </cell>
          <cell r="C16" t="str">
            <v>There is a general understanding of what customer want -- these functions are being supplied by this solution.  There is not anything explicit in the way of a feedback mechanism.</v>
          </cell>
          <cell r="D16" t="str">
            <v>There is a moderate amount of overlap between this system and other systems.  This is due to the redundancy of the recreation sales function being supported.</v>
          </cell>
          <cell r="F16" t="str">
            <v>There are no data standards being employed as part of this solution.</v>
          </cell>
          <cell r="G16" t="str">
            <v>The information stored in this system is relatively inaccessible currently.</v>
          </cell>
          <cell r="H16" t="str">
            <v>There are some overlaps in data being stored, however there are some entities that are SOR in this system as well.</v>
          </cell>
          <cell r="J16" t="str">
            <v>There are no known system design requirements for this solution.</v>
          </cell>
          <cell r="K16" t="str">
            <v>There is no known documentation for systems interfaces.</v>
          </cell>
          <cell r="L16" t="str">
            <v>There are no high level design concepts that have been defined.</v>
          </cell>
        </row>
        <row r="17">
          <cell r="B17" t="str">
            <v>The functions supported by the system are directly linked to the BRM and the PRM.</v>
          </cell>
          <cell r="C17" t="str">
            <v>Good concept of customer.  Customer feedback is encouraged and customer needs are periodically addressed.</v>
          </cell>
          <cell r="D17" t="str">
            <v>There is very little redundant information that should not be in NRRS due to its position as a source of record.</v>
          </cell>
          <cell r="F17" t="str">
            <v>This solution is compliant with the RecML v1.04 data standard.</v>
          </cell>
          <cell r="G17" t="str">
            <v>The information stored in this system is accessible through the solution's data sharing strategy.</v>
          </cell>
          <cell r="H17" t="str">
            <v>There are some overlaps in data being stored, however there are some entities that are SOR in this system as well.</v>
          </cell>
          <cell r="J17" t="str">
            <v>The system requiremens are fully documented.</v>
          </cell>
          <cell r="K17" t="str">
            <v>The system interfaces are fully documented.</v>
          </cell>
          <cell r="L17" t="str">
            <v>There are high level design and operational concepts being used as part of this solution.</v>
          </cell>
        </row>
        <row r="18">
          <cell r="B18" t="str">
            <v>The functions supported by the system are directly linked to the BRM and the PRM.</v>
          </cell>
          <cell r="C18" t="str">
            <v>No real concept of customer interaction for this service.</v>
          </cell>
          <cell r="D18" t="str">
            <v>There is a high amount of overlap between this system and other systems.  This is due to the redundancy of the reservation function being supported.</v>
          </cell>
          <cell r="F18" t="str">
            <v>There are no data standards being employed as part of this solution.</v>
          </cell>
          <cell r="G18" t="str">
            <v>The information stored in this system is relatively inaccessible currently.</v>
          </cell>
          <cell r="H18" t="str">
            <v>Significant overlap in data entities that are being stored in this system.</v>
          </cell>
          <cell r="J18" t="str">
            <v>There are no known system design requirements for this solution.</v>
          </cell>
          <cell r="K18" t="str">
            <v>There is no known documentation for systems interfaces.</v>
          </cell>
          <cell r="L18" t="str">
            <v>There are no high level design concepts that have been defined.</v>
          </cell>
        </row>
        <row r="19">
          <cell r="B19" t="str">
            <v>The functions supported by the system are directly linked to the BRM and the PRM.</v>
          </cell>
          <cell r="C19" t="str">
            <v>No real concept of customer interaction for this service.</v>
          </cell>
          <cell r="D19" t="str">
            <v>There is a high amount of overlap between this system and other systems.  This is due to the redundancy of the reservation function being supported.</v>
          </cell>
          <cell r="F19" t="str">
            <v>There are no data standards being employed as part of this solution.</v>
          </cell>
          <cell r="G19" t="str">
            <v>The information stored in this system is relatively inaccessible currently.</v>
          </cell>
          <cell r="H19" t="str">
            <v>Significant overlap in data entities that are being stored in this system.</v>
          </cell>
          <cell r="J19" t="str">
            <v>There are no known system design requirements for this solution.</v>
          </cell>
          <cell r="K19" t="str">
            <v>There is no known documentation for systems interfaces.</v>
          </cell>
          <cell r="L19" t="str">
            <v>There are no high level design concepts that have been defined.</v>
          </cell>
        </row>
        <row r="20">
          <cell r="B20" t="str">
            <v>The functions supported by the system are directly linked to the BRM and the PRM.</v>
          </cell>
          <cell r="C20" t="str">
            <v>There is a general understanding of what customer want -- these functions are being supplied by this solution.  There is not anything explicit in the way of a feedback mechanism.</v>
          </cell>
          <cell r="D20" t="str">
            <v>There is a high amount of overlap between this system and other systems.  This is due to the redundancy of the reservation function being supported.</v>
          </cell>
          <cell r="F20" t="str">
            <v>There are no data standards being employed as part of this solution.</v>
          </cell>
          <cell r="G20" t="str">
            <v>The information stored in this system is relatively inaccessible currently.</v>
          </cell>
          <cell r="H20" t="str">
            <v>Significant overlap in data entities that are being stored in this system.</v>
          </cell>
          <cell r="J20" t="str">
            <v>There are no known system design requirements for this solution.</v>
          </cell>
          <cell r="K20" t="str">
            <v>There is no known documentation for systems interfaces.</v>
          </cell>
          <cell r="L20" t="str">
            <v>There are no high level design concepts that have been defined.</v>
          </cell>
        </row>
        <row r="21">
          <cell r="B21" t="str">
            <v>The functions supported by the system are directly linked to the BRM and the PRM.</v>
          </cell>
          <cell r="C21" t="str">
            <v>Good concept of customer.  Customer feedback is encouraged and customer needs are periodically addressed.</v>
          </cell>
          <cell r="D21" t="str">
            <v>There is very little redundant information that should not be in ParkNet due to its position as a source of record.</v>
          </cell>
          <cell r="F21" t="str">
            <v>There are no data standards being employed as part of this solution.</v>
          </cell>
          <cell r="G21" t="str">
            <v>The information stored in this system is moderately accessible via the web currently.</v>
          </cell>
          <cell r="H21" t="str">
            <v>There are some overlaps in data being stored, however there are some entities that are SOR in this system as well.</v>
          </cell>
          <cell r="J21" t="str">
            <v>The system requiremens are fully documented.</v>
          </cell>
          <cell r="K21" t="str">
            <v>The system interfaces are fully documented.</v>
          </cell>
          <cell r="L21" t="str">
            <v>There are high level design and operational concepts being used as part of this solution.</v>
          </cell>
        </row>
        <row r="22">
          <cell r="B22" t="str">
            <v>The functions supported by the system are directly linked to the BRM and the PRM.</v>
          </cell>
          <cell r="C22" t="str">
            <v>There is a general understanding of what customer want -- these functions are being supplied by this solution.  There is not anything explicit in the way of a feedback mechanism.</v>
          </cell>
          <cell r="D22" t="str">
            <v>There is a high amount of overlap between this system and other systems.  This is due to the redundancy of the reservation function being supported.</v>
          </cell>
          <cell r="F22" t="str">
            <v>There are no data standards being employed as part of this solution.</v>
          </cell>
          <cell r="G22" t="str">
            <v>The information stored in this system is relatively inaccessible currently.</v>
          </cell>
          <cell r="H22" t="str">
            <v>Significant overlap in data entities that are being stored in this system.</v>
          </cell>
          <cell r="J22" t="str">
            <v>There are no known system design requirements for this solution.</v>
          </cell>
          <cell r="K22" t="str">
            <v>There is no known documentation for systems interfaces.</v>
          </cell>
          <cell r="L22" t="str">
            <v>There are no high level design concepts that have been defined.</v>
          </cell>
        </row>
        <row r="23">
          <cell r="B23" t="str">
            <v>The functions supported by the system are directly linked to the BRM and the PRM.</v>
          </cell>
          <cell r="C23" t="str">
            <v>No real concept of customer interaction for this service.</v>
          </cell>
          <cell r="D23" t="str">
            <v>There is a high amount of overlap between this system and other systems.  This is due to the redundancy of the reservation function being supported.</v>
          </cell>
          <cell r="F23" t="str">
            <v>There are no data standards being employed as part of this solution.</v>
          </cell>
          <cell r="G23" t="str">
            <v>The information stored in this system is relatively inaccessible currently.</v>
          </cell>
          <cell r="H23" t="str">
            <v>Significant overlap in data entities that are being stored in this system.</v>
          </cell>
          <cell r="J23" t="str">
            <v>There are no known system design requirements for this solution.</v>
          </cell>
          <cell r="K23" t="str">
            <v>There is no known documentation for systems interfaces.</v>
          </cell>
          <cell r="L23" t="str">
            <v>There are no high level design concepts that have been defined.</v>
          </cell>
        </row>
        <row r="24">
          <cell r="B24" t="str">
            <v>The functions supported by the system are directly linked to the BRM and the PRM.</v>
          </cell>
          <cell r="C24" t="str">
            <v>Good concept of customer.  Customer feedback is encouraged and customer needs are periodically addressed.</v>
          </cell>
          <cell r="D24" t="str">
            <v>There is very little redundant information that should not be in RIDB due to its position as a source of record or systems interaction hub.</v>
          </cell>
          <cell r="F24" t="str">
            <v>This solution is compliant with the RecML v1.04 data standard.</v>
          </cell>
          <cell r="G24" t="str">
            <v>The information stored in this system is accessible through the solution's data sharing strategy.</v>
          </cell>
          <cell r="H24" t="str">
            <v>There are some overlaps in data being stored, however there are some entities that are SOR in this system as well.</v>
          </cell>
          <cell r="J24" t="str">
            <v>The system requiremens are fully documented.</v>
          </cell>
          <cell r="K24" t="str">
            <v>The system interfaces are fully documented.</v>
          </cell>
          <cell r="L24" t="str">
            <v>There are high level design and operational concepts being used as part of this solution.</v>
          </cell>
        </row>
        <row r="25">
          <cell r="B25" t="str">
            <v>The functions supported by the system are directly linked to the BRM and the PRM.</v>
          </cell>
          <cell r="C25" t="str">
            <v>There is a general understanding of what customer want -- these functions are being supplied by this solution.  There is not anything explicit in the way of a feedback mechanism.</v>
          </cell>
          <cell r="D25" t="str">
            <v>There is very little redundant information that should not be in RMIS due to its position as a source of record..</v>
          </cell>
          <cell r="F25" t="str">
            <v>There are no data standards being employed as part of this solution.</v>
          </cell>
          <cell r="G25" t="str">
            <v>The information stored in this system is moderately accessible via the web currently.</v>
          </cell>
          <cell r="H25" t="str">
            <v>There are some overlaps in data being stored, however there are some entities that are SOR in this system as well.</v>
          </cell>
          <cell r="J25" t="str">
            <v>Based on the nature of the solution, there are likely design documents that have been published.</v>
          </cell>
          <cell r="K25" t="str">
            <v>Based on the nature of the solution, there are likely interface design documents that have been published.</v>
          </cell>
          <cell r="L25" t="str">
            <v>It is reasonable to assume that they are employing some high level design concepts as part of this solution.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19"/>
  <sheetViews>
    <sheetView tabSelected="1" workbookViewId="0" topLeftCell="A1">
      <selection activeCell="A1" sqref="A1"/>
    </sheetView>
  </sheetViews>
  <sheetFormatPr defaultColWidth="9.140625" defaultRowHeight="12.75"/>
  <cols>
    <col min="1" max="1" width="3.140625" style="40" customWidth="1"/>
    <col min="2" max="2" width="2.28125" style="40" customWidth="1"/>
    <col min="3" max="3" width="23.421875" style="40" customWidth="1"/>
    <col min="4" max="4" width="38.00390625" style="40" bestFit="1" customWidth="1"/>
    <col min="5" max="5" width="37.8515625" style="40" customWidth="1"/>
    <col min="6" max="6" width="2.57421875" style="40" customWidth="1"/>
    <col min="7" max="7" width="26.8515625" style="40" customWidth="1"/>
    <col min="8" max="8" width="38.00390625" style="40" bestFit="1" customWidth="1"/>
    <col min="9" max="16384" width="9.140625" style="40" customWidth="1"/>
  </cols>
  <sheetData>
    <row r="1" ht="13.5" thickBot="1"/>
    <row r="2" spans="2:6" ht="12" customHeight="1" thickBot="1">
      <c r="B2" s="41"/>
      <c r="C2" s="42"/>
      <c r="D2" s="42"/>
      <c r="E2" s="42"/>
      <c r="F2" s="43"/>
    </row>
    <row r="3" spans="2:6" ht="13.5" thickBot="1">
      <c r="B3" s="44"/>
      <c r="C3" s="45" t="s">
        <v>155</v>
      </c>
      <c r="D3" s="46" t="s">
        <v>156</v>
      </c>
      <c r="E3" s="47" t="s">
        <v>154</v>
      </c>
      <c r="F3" s="48"/>
    </row>
    <row r="4" spans="2:6" ht="12.75">
      <c r="B4" s="44"/>
      <c r="C4" s="49"/>
      <c r="D4" s="49"/>
      <c r="E4" s="49"/>
      <c r="F4" s="48"/>
    </row>
    <row r="5" spans="2:6" ht="18">
      <c r="B5" s="44"/>
      <c r="C5" s="50" t="s">
        <v>125</v>
      </c>
      <c r="D5" s="88">
        <f>'Systems Scoring'!K4</f>
        <v>2.3537037037037036</v>
      </c>
      <c r="E5" s="88">
        <f>'Systems Scoring'!L4</f>
        <v>3.025793650793651</v>
      </c>
      <c r="F5" s="48"/>
    </row>
    <row r="6" spans="2:6" ht="12" customHeight="1" thickBot="1">
      <c r="B6" s="53"/>
      <c r="C6" s="89"/>
      <c r="D6" s="89"/>
      <c r="E6" s="89"/>
      <c r="F6" s="56"/>
    </row>
    <row r="7" ht="12" customHeight="1" thickBot="1"/>
    <row r="8" spans="2:6" ht="12" customHeight="1" thickBot="1">
      <c r="B8" s="41"/>
      <c r="C8" s="90"/>
      <c r="D8" s="90"/>
      <c r="E8" s="90"/>
      <c r="F8" s="43"/>
    </row>
    <row r="9" spans="2:6" ht="16.5" thickBot="1">
      <c r="B9" s="44"/>
      <c r="C9" s="51"/>
      <c r="D9" s="99" t="s">
        <v>196</v>
      </c>
      <c r="E9" s="100"/>
      <c r="F9" s="48"/>
    </row>
    <row r="10" spans="2:6" ht="15.75">
      <c r="B10" s="44"/>
      <c r="C10" s="51" t="s">
        <v>100</v>
      </c>
      <c r="D10" s="101">
        <f>'Systems Scoring'!M4</f>
        <v>2.8416666666666663</v>
      </c>
      <c r="E10" s="102">
        <f>'Systems Scoring'!N4</f>
        <v>2.556666666666667</v>
      </c>
      <c r="F10" s="48"/>
    </row>
    <row r="11" spans="2:6" ht="18">
      <c r="B11" s="44"/>
      <c r="C11" s="52" t="s">
        <v>119</v>
      </c>
      <c r="D11" s="103">
        <f>'Systems Scoring'!R4</f>
        <v>2.8</v>
      </c>
      <c r="E11" s="104"/>
      <c r="F11" s="48"/>
    </row>
    <row r="12" spans="2:6" ht="18">
      <c r="B12" s="44"/>
      <c r="C12" s="52" t="s">
        <v>120</v>
      </c>
      <c r="D12" s="103">
        <f>'Systems Scoring'!U4</f>
        <v>2.8833333333333333</v>
      </c>
      <c r="E12" s="104"/>
      <c r="F12" s="48"/>
    </row>
    <row r="13" spans="2:6" ht="18">
      <c r="B13" s="44"/>
      <c r="C13" s="52" t="s">
        <v>121</v>
      </c>
      <c r="D13" s="103">
        <f>'Systems Scoring'!Y4</f>
        <v>2.6</v>
      </c>
      <c r="E13" s="104"/>
      <c r="F13" s="48"/>
    </row>
    <row r="14" spans="2:6" ht="18">
      <c r="B14" s="44"/>
      <c r="C14" s="52" t="s">
        <v>163</v>
      </c>
      <c r="D14" s="103"/>
      <c r="E14" s="104"/>
      <c r="F14" s="48"/>
    </row>
    <row r="15" spans="2:6" ht="18">
      <c r="B15" s="44"/>
      <c r="C15" s="51" t="s">
        <v>99</v>
      </c>
      <c r="D15" s="103">
        <f>'Systems Scoring'!N4</f>
        <v>2.556666666666667</v>
      </c>
      <c r="E15" s="104"/>
      <c r="F15" s="48"/>
    </row>
    <row r="16" spans="2:6" ht="18">
      <c r="B16" s="44"/>
      <c r="C16" s="52" t="s">
        <v>122</v>
      </c>
      <c r="D16" s="103">
        <f>'Systems Scoring'!AE4</f>
        <v>2.726666666666666</v>
      </c>
      <c r="E16" s="104"/>
      <c r="F16" s="48"/>
    </row>
    <row r="17" spans="2:6" ht="18">
      <c r="B17" s="44"/>
      <c r="C17" s="52" t="s">
        <v>123</v>
      </c>
      <c r="D17" s="103">
        <f>'Systems Scoring'!AH4</f>
        <v>2.6</v>
      </c>
      <c r="E17" s="104"/>
      <c r="F17" s="48"/>
    </row>
    <row r="18" spans="2:6" ht="18">
      <c r="B18" s="44"/>
      <c r="C18" s="52" t="s">
        <v>124</v>
      </c>
      <c r="D18" s="103">
        <f>'Systems Scoring'!AJ4</f>
        <v>2.3</v>
      </c>
      <c r="E18" s="104"/>
      <c r="F18" s="48"/>
    </row>
    <row r="19" spans="2:6" ht="12" customHeight="1" thickBot="1">
      <c r="B19" s="53"/>
      <c r="C19" s="54"/>
      <c r="D19" s="55" t="s">
        <v>195</v>
      </c>
      <c r="E19" s="55"/>
      <c r="F19" s="56"/>
    </row>
  </sheetData>
  <mergeCells count="10">
    <mergeCell ref="D17:E17"/>
    <mergeCell ref="D18:E18"/>
    <mergeCell ref="D11:E11"/>
    <mergeCell ref="D12:E12"/>
    <mergeCell ref="D13:E13"/>
    <mergeCell ref="D14:E14"/>
    <mergeCell ref="D9:E9"/>
    <mergeCell ref="D10:E10"/>
    <mergeCell ref="D15:E15"/>
    <mergeCell ref="D16:E16"/>
  </mergeCells>
  <conditionalFormatting sqref="D10:E18 D5:E5">
    <cfRule type="cellIs" priority="1" dxfId="0" operator="between" stopIfTrue="1">
      <formula>1</formula>
      <formula>2.4</formula>
    </cfRule>
    <cfRule type="cellIs" priority="2" dxfId="1" operator="between" stopIfTrue="1">
      <formula>2.4</formula>
      <formula>3.8</formula>
    </cfRule>
    <cfRule type="cellIs" priority="3" dxfId="2" operator="between" stopIfTrue="1">
      <formula>3.8</formula>
      <formula>5</formula>
    </cfRule>
  </conditionalFormatting>
  <printOptions/>
  <pageMargins left="0.75" right="0.75" top="1" bottom="1" header="0.5" footer="0.5"/>
  <pageSetup horizontalDpi="90" verticalDpi="9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D34"/>
  <sheetViews>
    <sheetView zoomScale="75" zoomScaleNormal="75" workbookViewId="0" topLeftCell="A1">
      <pane xSplit="5" ySplit="4" topLeftCell="K5" activePane="bottomRight" state="frozen"/>
      <selection pane="topLeft" activeCell="A1" sqref="A1"/>
      <selection pane="topRight" activeCell="D1" sqref="D1"/>
      <selection pane="bottomLeft" activeCell="A5" sqref="A5"/>
      <selection pane="bottomRight" activeCell="K5" sqref="K5"/>
    </sheetView>
  </sheetViews>
  <sheetFormatPr defaultColWidth="9.140625" defaultRowHeight="12.75" outlineLevelCol="1"/>
  <cols>
    <col min="2" max="2" width="9.421875" style="0" bestFit="1" customWidth="1"/>
    <col min="4" max="4" width="0.42578125" style="98" customWidth="1"/>
    <col min="5" max="5" width="38.00390625" style="0" bestFit="1" customWidth="1" collapsed="1"/>
    <col min="6" max="7" width="28.57421875" style="0" hidden="1" customWidth="1" outlineLevel="1"/>
    <col min="8" max="10" width="21.7109375" style="0" hidden="1" customWidth="1" outlineLevel="1"/>
    <col min="11" max="14" width="4.57421875" style="0" bestFit="1" customWidth="1"/>
    <col min="15" max="16" width="4.8515625" style="0" customWidth="1" outlineLevel="1"/>
    <col min="17" max="17" width="8.421875" style="0" customWidth="1" outlineLevel="1"/>
    <col min="18" max="18" width="4.8515625" style="0" customWidth="1"/>
    <col min="19" max="19" width="4.8515625" style="0" customWidth="1" outlineLevel="1"/>
    <col min="20" max="20" width="8.421875" style="0" customWidth="1" outlineLevel="1"/>
    <col min="21" max="21" width="4.8515625" style="0" customWidth="1"/>
    <col min="22" max="24" width="4.8515625" style="0" customWidth="1" outlineLevel="1"/>
    <col min="25" max="25" width="4.8515625" style="0" customWidth="1"/>
    <col min="26" max="30" width="4.8515625" style="0" customWidth="1" outlineLevel="1"/>
    <col min="31" max="31" width="4.8515625" style="0" customWidth="1"/>
    <col min="32" max="33" width="4.8515625" style="0" customWidth="1" outlineLevel="1"/>
    <col min="34" max="34" width="4.8515625" style="0" customWidth="1"/>
    <col min="35" max="35" width="8.8515625" style="0" customWidth="1" outlineLevel="1"/>
    <col min="36" max="36" width="4.8515625" style="0" customWidth="1"/>
  </cols>
  <sheetData>
    <row r="1" spans="1:56" s="5" customFormat="1" ht="26.25" customHeight="1">
      <c r="A1" s="31"/>
      <c r="B1" s="1"/>
      <c r="C1" s="1"/>
      <c r="D1" s="93"/>
      <c r="E1" s="33"/>
      <c r="F1" s="33"/>
      <c r="G1" s="33"/>
      <c r="H1" s="33"/>
      <c r="I1" s="33"/>
      <c r="J1" s="33"/>
      <c r="K1" s="27"/>
      <c r="L1" s="27"/>
      <c r="M1" s="25"/>
      <c r="N1" s="25"/>
      <c r="O1" s="108" t="s">
        <v>0</v>
      </c>
      <c r="P1" s="109"/>
      <c r="Q1" s="110"/>
      <c r="R1" s="111"/>
      <c r="S1" s="108" t="s">
        <v>1</v>
      </c>
      <c r="T1" s="112"/>
      <c r="U1" s="113"/>
      <c r="V1" s="105" t="s">
        <v>2</v>
      </c>
      <c r="W1" s="106"/>
      <c r="X1" s="106"/>
      <c r="Y1" s="106"/>
      <c r="Z1" s="105" t="s">
        <v>3</v>
      </c>
      <c r="AA1" s="106"/>
      <c r="AB1" s="106"/>
      <c r="AC1" s="106"/>
      <c r="AD1" s="106"/>
      <c r="AE1" s="114"/>
      <c r="AF1" s="105" t="s">
        <v>4</v>
      </c>
      <c r="AG1" s="106"/>
      <c r="AH1" s="107"/>
      <c r="AI1" s="105" t="s">
        <v>5</v>
      </c>
      <c r="AJ1" s="107"/>
      <c r="AK1" s="3"/>
      <c r="AL1" s="3"/>
      <c r="AM1" s="3"/>
      <c r="AN1" s="3"/>
      <c r="AO1" s="3"/>
      <c r="AP1" s="3"/>
      <c r="AQ1" s="3"/>
      <c r="AR1" s="3"/>
      <c r="AS1" s="3"/>
      <c r="AT1" s="3"/>
      <c r="AU1" s="3"/>
      <c r="AV1" s="3"/>
      <c r="AW1" s="3"/>
      <c r="AX1" s="3"/>
      <c r="AY1" s="3"/>
      <c r="AZ1" s="3"/>
      <c r="BA1" s="3"/>
      <c r="BB1" s="3"/>
      <c r="BC1" s="3"/>
      <c r="BD1" s="4"/>
    </row>
    <row r="2" spans="1:56" s="8" customFormat="1" ht="238.5" customHeight="1">
      <c r="A2" s="32"/>
      <c r="B2" s="23"/>
      <c r="C2" s="23"/>
      <c r="D2" s="94"/>
      <c r="E2" s="39" t="s">
        <v>167</v>
      </c>
      <c r="F2" s="38"/>
      <c r="G2" s="38"/>
      <c r="H2" s="38"/>
      <c r="I2" s="38"/>
      <c r="J2" s="38"/>
      <c r="K2" s="37" t="s">
        <v>157</v>
      </c>
      <c r="L2" s="37" t="s">
        <v>158</v>
      </c>
      <c r="M2" s="82" t="s">
        <v>100</v>
      </c>
      <c r="N2" s="83" t="s">
        <v>99</v>
      </c>
      <c r="O2" s="72" t="str">
        <f>VLOOKUP(O3,'Scoring Criteria Explained'!$A:$B,2,FALSE)</f>
        <v>System’s capability for supporting associated Strategic goals and objectives as defined in DOI Strategic Plan.</v>
      </c>
      <c r="P2" s="72" t="str">
        <f>VLOOKUP(P3,'Scoring Criteria Explained'!$A:$B,2,FALSE)</f>
        <v>Extent of stakeholders feedback for performance measurement and system refinement.</v>
      </c>
      <c r="Q2" s="72" t="str">
        <f>VLOOKUP(Q3,'Scoring Criteria Explained'!$A:$B,2,FALSE)</f>
        <v>Demonstrate a projected return on investment that is clearly equal to or better than alternative uses of available resources (i.e. enterprise products or services). </v>
      </c>
      <c r="R2" s="84" t="s">
        <v>112</v>
      </c>
      <c r="S2" s="72" t="str">
        <f>VLOOKUP(S3,'Scoring Criteria Explained'!$A:$B,2,FALSE)</f>
        <v>Lack of functional overlap with other systems.</v>
      </c>
      <c r="T2" s="72" t="str">
        <f>VLOOKUP(T3,'Scoring Criteria Explained'!$A:$B,2,FALSE)</f>
        <v>System incorporates re-engineered/streamlined business processes (workflow) in an automated fashion that supporting DOI Strategic goals and objectives</v>
      </c>
      <c r="U2" s="84" t="s">
        <v>111</v>
      </c>
      <c r="V2" s="72" t="str">
        <f>VLOOKUP(V3,'Scoring Criteria Explained'!$A:$B,2,FALSE)</f>
        <v>Existence and documentation of data standards and quality control procedures.</v>
      </c>
      <c r="W2" s="72" t="str">
        <f>VLOOKUP(W3,'Scoring Criteria Explained'!$A:$B,2,FALSE)</f>
        <v>Relative maturity of system's data storage and access methods.</v>
      </c>
      <c r="X2" s="72" t="str">
        <f>VLOOKUP(X3,'Scoring Criteria Explained'!$A:$B,2,FALSE)</f>
        <v>Relative redundancy of system data.</v>
      </c>
      <c r="Y2" s="86" t="s">
        <v>109</v>
      </c>
      <c r="Z2" s="72" t="str">
        <f>VLOOKUP(Z3,'Scoring Criteria Explained'!$A:$B,2,FALSE)</f>
        <v>Degree of enterprise architectural compliance</v>
      </c>
      <c r="AA2" s="72" t="str">
        <f>VLOOKUP(AA3,'Scoring Criteria Explained'!$A:$B,2,FALSE)</f>
        <v>Extent to which system design requirements are defined and documented.</v>
      </c>
      <c r="AB2" s="72" t="str">
        <f>VLOOKUP(AB3,'Scoring Criteria Explained'!$A:$B,2,FALSE)</f>
        <v>Extent to which systems interfaces are defined and documented.</v>
      </c>
      <c r="AC2" s="72" t="str">
        <f>VLOOKUP(AC3,'Scoring Criteria Explained'!$A:$B,2,FALSE)</f>
        <v>Extent to which high-level design or operational concepts are defined.</v>
      </c>
      <c r="AD2" s="72" t="str">
        <f>VLOOKUP(AD3,'Scoring Criteria Explained'!$A:$B,2,FALSE)</f>
        <v>No alternative private sector or governmental source can efficiently support the function. </v>
      </c>
      <c r="AE2" s="86" t="s">
        <v>108</v>
      </c>
      <c r="AF2" s="72" t="str">
        <f>VLOOKUP(AF3,'Scoring Criteria Explained'!$A:$B,2,FALSE)</f>
        <v>Extent of compliance with Technology Reference Model standards, protocols and best practices.</v>
      </c>
      <c r="AG2" s="72" t="str">
        <f>VLOOKUP(AG3,'Scoring Criteria Explained'!$A:$B,2,FALSE)</f>
        <v>Extent of maximum use of shared, existing infrastructure components and services.</v>
      </c>
      <c r="AH2" s="86" t="s">
        <v>110</v>
      </c>
      <c r="AI2" s="72" t="str">
        <f>VLOOKUP(AI3,'Scoring Criteria Explained'!$A:$B,2,FALSE)</f>
        <v>Extent to which the system complies with current security requirements and extent of progress through the C&amp;A process</v>
      </c>
      <c r="AJ2" s="86" t="s">
        <v>107</v>
      </c>
      <c r="AK2" s="6"/>
      <c r="AL2" s="6"/>
      <c r="AM2" s="6"/>
      <c r="AN2" s="6"/>
      <c r="AO2" s="6"/>
      <c r="AP2" s="6"/>
      <c r="AQ2" s="6"/>
      <c r="AR2" s="6"/>
      <c r="AS2" s="6"/>
      <c r="AT2" s="6"/>
      <c r="AU2" s="6"/>
      <c r="AV2" s="6"/>
      <c r="AW2" s="6"/>
      <c r="AX2" s="6"/>
      <c r="AY2" s="6"/>
      <c r="AZ2" s="6"/>
      <c r="BA2" s="6"/>
      <c r="BB2" s="6"/>
      <c r="BC2" s="6"/>
      <c r="BD2" s="7"/>
    </row>
    <row r="3" spans="1:56" s="8" customFormat="1" ht="12.75">
      <c r="A3" s="38"/>
      <c r="B3" s="38"/>
      <c r="C3" s="38"/>
      <c r="D3" s="95"/>
      <c r="E3" s="38"/>
      <c r="F3" s="38"/>
      <c r="G3" s="38"/>
      <c r="H3" s="38"/>
      <c r="I3" s="38"/>
      <c r="J3" s="38"/>
      <c r="K3" s="38"/>
      <c r="L3" s="38"/>
      <c r="M3" s="26"/>
      <c r="N3" s="26"/>
      <c r="O3" s="10" t="s">
        <v>7</v>
      </c>
      <c r="P3" s="10" t="s">
        <v>8</v>
      </c>
      <c r="Q3" s="10" t="s">
        <v>135</v>
      </c>
      <c r="R3" s="85" t="s">
        <v>106</v>
      </c>
      <c r="S3" s="10" t="s">
        <v>9</v>
      </c>
      <c r="T3" s="10" t="s">
        <v>10</v>
      </c>
      <c r="U3" s="85" t="s">
        <v>105</v>
      </c>
      <c r="V3" s="11" t="s">
        <v>11</v>
      </c>
      <c r="W3" s="10" t="s">
        <v>12</v>
      </c>
      <c r="X3" s="10" t="s">
        <v>13</v>
      </c>
      <c r="Y3" s="87" t="s">
        <v>104</v>
      </c>
      <c r="Z3" s="11" t="s">
        <v>14</v>
      </c>
      <c r="AA3" s="10" t="s">
        <v>15</v>
      </c>
      <c r="AB3" s="10" t="s">
        <v>16</v>
      </c>
      <c r="AC3" s="10" t="s">
        <v>17</v>
      </c>
      <c r="AD3" s="10" t="s">
        <v>126</v>
      </c>
      <c r="AE3" s="87" t="s">
        <v>101</v>
      </c>
      <c r="AF3" s="11" t="s">
        <v>18</v>
      </c>
      <c r="AG3" s="10" t="s">
        <v>19</v>
      </c>
      <c r="AH3" s="87" t="s">
        <v>102</v>
      </c>
      <c r="AI3" s="28" t="s">
        <v>20</v>
      </c>
      <c r="AJ3" s="87" t="s">
        <v>103</v>
      </c>
      <c r="AK3" s="6"/>
      <c r="AL3" s="6"/>
      <c r="AM3" s="6"/>
      <c r="AN3" s="6"/>
      <c r="AO3" s="6"/>
      <c r="AP3" s="6"/>
      <c r="AQ3" s="6"/>
      <c r="AR3" s="6"/>
      <c r="AS3" s="6"/>
      <c r="AT3" s="6"/>
      <c r="AU3" s="6"/>
      <c r="AV3" s="6"/>
      <c r="AW3" s="6"/>
      <c r="AX3" s="6"/>
      <c r="AY3" s="6"/>
      <c r="AZ3" s="6"/>
      <c r="BA3" s="6"/>
      <c r="BB3" s="6"/>
      <c r="BC3" s="6"/>
      <c r="BD3" s="7"/>
    </row>
    <row r="4" spans="1:56" s="5" customFormat="1" ht="47.25">
      <c r="A4" s="9" t="s">
        <v>174</v>
      </c>
      <c r="B4" s="9" t="s">
        <v>6</v>
      </c>
      <c r="C4" s="9" t="s">
        <v>153</v>
      </c>
      <c r="D4" s="96" t="s">
        <v>194</v>
      </c>
      <c r="E4" s="34" t="s">
        <v>168</v>
      </c>
      <c r="F4" s="34" t="s">
        <v>169</v>
      </c>
      <c r="G4" s="34" t="s">
        <v>170</v>
      </c>
      <c r="H4" s="34" t="s">
        <v>171</v>
      </c>
      <c r="I4" s="34" t="s">
        <v>172</v>
      </c>
      <c r="J4" s="35" t="s">
        <v>173</v>
      </c>
      <c r="K4" s="24">
        <f aca="true" t="shared" si="0" ref="K4:AJ4">AVERAGE(K5:K34)</f>
        <v>2.3537037037037036</v>
      </c>
      <c r="L4" s="24">
        <f t="shared" si="0"/>
        <v>3.025793650793651</v>
      </c>
      <c r="M4" s="24">
        <f>AVERAGE(M5:M34)</f>
        <v>2.8416666666666663</v>
      </c>
      <c r="N4" s="24">
        <f>AVERAGE(N5:N34)</f>
        <v>2.556666666666667</v>
      </c>
      <c r="O4" s="24">
        <f t="shared" si="0"/>
        <v>2.7666666666666666</v>
      </c>
      <c r="P4" s="24">
        <f>AVERAGE(P5:P34)</f>
        <v>3.1333333333333333</v>
      </c>
      <c r="Q4" s="24">
        <f t="shared" si="0"/>
        <v>2.5</v>
      </c>
      <c r="R4" s="24">
        <f t="shared" si="0"/>
        <v>2.8</v>
      </c>
      <c r="S4" s="24">
        <f t="shared" si="0"/>
        <v>3.066666666666667</v>
      </c>
      <c r="T4" s="24">
        <f t="shared" si="0"/>
        <v>2.7</v>
      </c>
      <c r="U4" s="24">
        <f t="shared" si="0"/>
        <v>2.8833333333333333</v>
      </c>
      <c r="V4" s="24">
        <f t="shared" si="0"/>
        <v>2.7</v>
      </c>
      <c r="W4" s="24">
        <f t="shared" si="0"/>
        <v>2.7333333333333334</v>
      </c>
      <c r="X4" s="24">
        <f t="shared" si="0"/>
        <v>2.3666666666666667</v>
      </c>
      <c r="Y4" s="24">
        <f t="shared" si="0"/>
        <v>2.6</v>
      </c>
      <c r="Z4" s="24">
        <f t="shared" si="0"/>
        <v>2.8</v>
      </c>
      <c r="AA4" s="24">
        <f t="shared" si="0"/>
        <v>2.7666666666666666</v>
      </c>
      <c r="AB4" s="24">
        <f t="shared" si="0"/>
        <v>2.8666666666666667</v>
      </c>
      <c r="AC4" s="24">
        <f>AVERAGE(AC5:AC34)</f>
        <v>2.433333333333333</v>
      </c>
      <c r="AD4" s="24">
        <f t="shared" si="0"/>
        <v>2.7666666666666666</v>
      </c>
      <c r="AE4" s="24">
        <f t="shared" si="0"/>
        <v>2.726666666666666</v>
      </c>
      <c r="AF4" s="24">
        <f t="shared" si="0"/>
        <v>2.566666666666667</v>
      </c>
      <c r="AG4" s="24">
        <f t="shared" si="0"/>
        <v>2.6333333333333333</v>
      </c>
      <c r="AH4" s="24">
        <f t="shared" si="0"/>
        <v>2.6</v>
      </c>
      <c r="AI4" s="24">
        <f t="shared" si="0"/>
        <v>2.3</v>
      </c>
      <c r="AJ4" s="24">
        <f t="shared" si="0"/>
        <v>2.3</v>
      </c>
      <c r="AK4" s="3"/>
      <c r="AL4" s="3"/>
      <c r="AM4" s="3"/>
      <c r="AN4" s="3"/>
      <c r="AO4" s="3"/>
      <c r="AP4" s="3"/>
      <c r="AQ4" s="3"/>
      <c r="AR4" s="3"/>
      <c r="AS4" s="3"/>
      <c r="AT4" s="3"/>
      <c r="AU4" s="3"/>
      <c r="AV4" s="3"/>
      <c r="AW4" s="3"/>
      <c r="AX4" s="3"/>
      <c r="AY4" s="3"/>
      <c r="AZ4" s="3"/>
      <c r="BA4" s="3"/>
      <c r="BB4" s="3"/>
      <c r="BC4" s="3"/>
      <c r="BD4" s="4"/>
    </row>
    <row r="5" spans="1:56" s="16" customFormat="1" ht="15" customHeight="1">
      <c r="A5" s="5" t="s">
        <v>175</v>
      </c>
      <c r="B5" s="12" t="str">
        <f aca="true" t="shared" si="1" ref="B5:B12">LEFT(A5,1)&amp;" Sys"&amp;ROW()-3</f>
        <v>A Sys2</v>
      </c>
      <c r="C5" s="12"/>
      <c r="D5" s="97" t="str">
        <f>IF(B5&lt;&gt;"",B5,C5)</f>
        <v>A Sys2</v>
      </c>
      <c r="E5" s="12"/>
      <c r="F5" s="12"/>
      <c r="G5" s="12"/>
      <c r="H5" s="12"/>
      <c r="I5" s="12"/>
      <c r="J5" s="12"/>
      <c r="K5" s="24">
        <f aca="true" t="shared" si="2" ref="K5:K34">IF(A5&lt;&gt;"Target",AVERAGE(M5:N5),"")</f>
        <v>1.625</v>
      </c>
      <c r="L5" s="24">
        <f aca="true" t="shared" si="3" ref="L5:L34">IF(A5&lt;&gt;"As-Is",AVERAGE(M5:N5),"")</f>
      </c>
      <c r="M5" s="24">
        <f aca="true" t="shared" si="4" ref="M5:M34">IF(AVERAGEA(R5,U5)&gt;0,AVERAGEA(R5,U5),"FSA")</f>
        <v>1.6666666666666667</v>
      </c>
      <c r="N5" s="24">
        <f aca="true" t="shared" si="5" ref="N5:N34">IF(AVERAGEA(Y5,AE5,AH5,AJ5)&gt;0,AVERAGEA(Y5,AE5,AH5,AJ5),"FSA")</f>
        <v>1.5833333333333333</v>
      </c>
      <c r="O5" s="13">
        <v>3</v>
      </c>
      <c r="P5" s="13">
        <v>3</v>
      </c>
      <c r="Q5" s="13">
        <v>1</v>
      </c>
      <c r="R5" s="24">
        <f>IF(AVERAGEA(O5:Q5)&gt;0,AVERAGEA(O5:Q5),"FSA")</f>
        <v>2.3333333333333335</v>
      </c>
      <c r="S5" s="13">
        <v>1</v>
      </c>
      <c r="T5" s="13">
        <v>1</v>
      </c>
      <c r="U5" s="24">
        <f>IF(AVERAGEA(S5:T5)&gt;0,AVERAGEA(S5:T5),"FSA")</f>
        <v>1</v>
      </c>
      <c r="V5" s="13">
        <v>1</v>
      </c>
      <c r="W5" s="13">
        <v>1</v>
      </c>
      <c r="X5" s="13">
        <v>2</v>
      </c>
      <c r="Y5" s="24">
        <f>IF(AVERAGEA(V5:X5)&gt;0,AVERAGEA(V5:X5),"FSA")</f>
        <v>1.3333333333333333</v>
      </c>
      <c r="Z5" s="13">
        <v>1</v>
      </c>
      <c r="AA5" s="13">
        <v>1</v>
      </c>
      <c r="AB5" s="13">
        <v>1</v>
      </c>
      <c r="AC5" s="13">
        <v>1</v>
      </c>
      <c r="AD5" s="13">
        <v>1</v>
      </c>
      <c r="AE5" s="24">
        <f>IF(AVERAGEA(Z5:AD5)&gt;0,AVERAGEA(Z5:AD5),"FSA")</f>
        <v>1</v>
      </c>
      <c r="AF5" s="13">
        <v>2</v>
      </c>
      <c r="AG5" s="13">
        <v>2</v>
      </c>
      <c r="AH5" s="24">
        <f>IF(AVERAGEA(AF5:AG5)&gt;0,AVERAGEA(AF5:AG5),"FSA")</f>
        <v>2</v>
      </c>
      <c r="AI5" s="29">
        <v>2</v>
      </c>
      <c r="AJ5" s="24">
        <f>IF(AVERAGEA(AI5:AI5)&gt;0,AVERAGEA(AI5:AI5),"FSA")</f>
        <v>2</v>
      </c>
      <c r="AK5" s="14"/>
      <c r="AL5" s="14"/>
      <c r="AM5" s="14"/>
      <c r="AN5" s="14"/>
      <c r="AO5" s="14"/>
      <c r="AP5" s="14"/>
      <c r="AQ5" s="14"/>
      <c r="AR5" s="14"/>
      <c r="AS5" s="14"/>
      <c r="AT5" s="14"/>
      <c r="AU5" s="14"/>
      <c r="AV5" s="14"/>
      <c r="AW5" s="14"/>
      <c r="AX5" s="14"/>
      <c r="AY5" s="14"/>
      <c r="AZ5" s="14"/>
      <c r="BA5" s="14"/>
      <c r="BB5" s="14"/>
      <c r="BC5" s="14"/>
      <c r="BD5" s="15"/>
    </row>
    <row r="6" spans="1:56" s="16" customFormat="1" ht="15" customHeight="1">
      <c r="A6" s="5" t="s">
        <v>175</v>
      </c>
      <c r="B6" s="12" t="str">
        <f t="shared" si="1"/>
        <v>A Sys3</v>
      </c>
      <c r="C6" s="12"/>
      <c r="D6" s="97" t="str">
        <f aca="true" t="shared" si="6" ref="D6:D34">IF(B6&lt;&gt;"",B6,C6)</f>
        <v>A Sys3</v>
      </c>
      <c r="E6" s="12"/>
      <c r="F6" s="12"/>
      <c r="G6" s="12"/>
      <c r="H6" s="12"/>
      <c r="I6" s="12"/>
      <c r="J6" s="12"/>
      <c r="K6" s="24">
        <f t="shared" si="2"/>
        <v>1.6916666666666669</v>
      </c>
      <c r="L6" s="24">
        <f t="shared" si="3"/>
      </c>
      <c r="M6" s="24">
        <f t="shared" si="4"/>
        <v>1.5833333333333335</v>
      </c>
      <c r="N6" s="24">
        <f t="shared" si="5"/>
        <v>1.8</v>
      </c>
      <c r="O6" s="13">
        <v>1</v>
      </c>
      <c r="P6" s="13">
        <v>3</v>
      </c>
      <c r="Q6" s="13">
        <v>1</v>
      </c>
      <c r="R6" s="24">
        <f aca="true" t="shared" si="7" ref="R6:R34">IF(AVERAGEA(O6:Q6)&gt;0,AVERAGEA(O6:Q6),"FSA")</f>
        <v>1.6666666666666667</v>
      </c>
      <c r="S6" s="13">
        <v>1</v>
      </c>
      <c r="T6" s="13">
        <v>2</v>
      </c>
      <c r="U6" s="24">
        <f aca="true" t="shared" si="8" ref="U6:U34">IF(AVERAGEA(S6:T6)&gt;0,AVERAGEA(S6:T6),"FSA")</f>
        <v>1.5</v>
      </c>
      <c r="V6" s="13">
        <v>3</v>
      </c>
      <c r="W6" s="13">
        <v>2</v>
      </c>
      <c r="X6" s="13">
        <v>1</v>
      </c>
      <c r="Y6" s="24">
        <f aca="true" t="shared" si="9" ref="Y6:Y34">IF(AVERAGEA(V6:X6)&gt;0,AVERAGEA(V6:X6),"FSA")</f>
        <v>2</v>
      </c>
      <c r="Z6" s="13">
        <v>1</v>
      </c>
      <c r="AA6" s="13">
        <v>1</v>
      </c>
      <c r="AB6" s="13">
        <v>1</v>
      </c>
      <c r="AC6" s="13">
        <v>1</v>
      </c>
      <c r="AD6" s="13">
        <v>2</v>
      </c>
      <c r="AE6" s="24">
        <f aca="true" t="shared" si="10" ref="AE6:AE34">IF(AVERAGEA(Z6:AD6)&gt;0,AVERAGEA(Z6:AD6),"FSA")</f>
        <v>1.2</v>
      </c>
      <c r="AF6" s="13">
        <v>2</v>
      </c>
      <c r="AG6" s="13">
        <v>2</v>
      </c>
      <c r="AH6" s="24">
        <f aca="true" t="shared" si="11" ref="AH6:AH34">IF(AVERAGEA(AF6:AG6)&gt;0,AVERAGEA(AF6:AG6),"FSA")</f>
        <v>2</v>
      </c>
      <c r="AI6" s="29">
        <v>2</v>
      </c>
      <c r="AJ6" s="24">
        <f aca="true" t="shared" si="12" ref="AJ6:AJ34">IF(AVERAGEA(AI6:AI6)&gt;0,AVERAGEA(AI6:AI6),"FSA")</f>
        <v>2</v>
      </c>
      <c r="AK6" s="14"/>
      <c r="AL6" s="14"/>
      <c r="AM6" s="14"/>
      <c r="AN6" s="14"/>
      <c r="AO6" s="14"/>
      <c r="AP6" s="14"/>
      <c r="AQ6" s="14"/>
      <c r="AR6" s="14"/>
      <c r="AS6" s="14"/>
      <c r="AT6" s="14"/>
      <c r="AU6" s="14"/>
      <c r="AV6" s="14"/>
      <c r="AW6" s="14"/>
      <c r="AX6" s="14"/>
      <c r="AY6" s="14"/>
      <c r="AZ6" s="14"/>
      <c r="BA6" s="14"/>
      <c r="BB6" s="14"/>
      <c r="BC6" s="14"/>
      <c r="BD6" s="15"/>
    </row>
    <row r="7" spans="1:56" s="16" customFormat="1" ht="15" customHeight="1">
      <c r="A7" s="5" t="s">
        <v>175</v>
      </c>
      <c r="B7" s="12" t="str">
        <f t="shared" si="1"/>
        <v>A Sys4</v>
      </c>
      <c r="C7" s="12"/>
      <c r="D7" s="97" t="str">
        <f t="shared" si="6"/>
        <v>A Sys4</v>
      </c>
      <c r="E7" s="12"/>
      <c r="F7" s="12"/>
      <c r="G7" s="12"/>
      <c r="H7" s="12"/>
      <c r="I7" s="12"/>
      <c r="J7" s="12"/>
      <c r="K7" s="24">
        <f t="shared" si="2"/>
        <v>1.7208333333333332</v>
      </c>
      <c r="L7" s="24">
        <f t="shared" si="3"/>
      </c>
      <c r="M7" s="24">
        <f t="shared" si="4"/>
        <v>1.6666666666666667</v>
      </c>
      <c r="N7" s="24">
        <f t="shared" si="5"/>
        <v>1.775</v>
      </c>
      <c r="O7" s="13">
        <v>3</v>
      </c>
      <c r="P7" s="13">
        <v>3</v>
      </c>
      <c r="Q7" s="13">
        <v>1</v>
      </c>
      <c r="R7" s="24">
        <f t="shared" si="7"/>
        <v>2.3333333333333335</v>
      </c>
      <c r="S7" s="13">
        <v>1</v>
      </c>
      <c r="T7" s="13">
        <v>1</v>
      </c>
      <c r="U7" s="24">
        <f t="shared" si="8"/>
        <v>1</v>
      </c>
      <c r="V7" s="13">
        <v>3</v>
      </c>
      <c r="W7" s="13">
        <v>1</v>
      </c>
      <c r="X7" s="13">
        <v>2</v>
      </c>
      <c r="Y7" s="24">
        <f t="shared" si="9"/>
        <v>2</v>
      </c>
      <c r="Z7" s="13">
        <v>1</v>
      </c>
      <c r="AA7" s="13">
        <v>1</v>
      </c>
      <c r="AB7" s="13">
        <v>3</v>
      </c>
      <c r="AC7" s="13">
        <v>1</v>
      </c>
      <c r="AD7" s="13">
        <v>2</v>
      </c>
      <c r="AE7" s="24">
        <f t="shared" si="10"/>
        <v>1.6</v>
      </c>
      <c r="AF7" s="13">
        <v>2</v>
      </c>
      <c r="AG7" s="13">
        <v>1</v>
      </c>
      <c r="AH7" s="24">
        <f t="shared" si="11"/>
        <v>1.5</v>
      </c>
      <c r="AI7" s="29">
        <v>2</v>
      </c>
      <c r="AJ7" s="24">
        <f t="shared" si="12"/>
        <v>2</v>
      </c>
      <c r="AK7" s="14"/>
      <c r="AL7" s="14"/>
      <c r="AM7" s="14"/>
      <c r="AN7" s="14"/>
      <c r="AO7" s="14"/>
      <c r="AP7" s="14"/>
      <c r="AQ7" s="14"/>
      <c r="AR7" s="14"/>
      <c r="AS7" s="14"/>
      <c r="AT7" s="14"/>
      <c r="AU7" s="14"/>
      <c r="AV7" s="14"/>
      <c r="AW7" s="14"/>
      <c r="AX7" s="14"/>
      <c r="AY7" s="14"/>
      <c r="AZ7" s="14"/>
      <c r="BA7" s="14"/>
      <c r="BB7" s="14"/>
      <c r="BC7" s="14"/>
      <c r="BD7" s="15"/>
    </row>
    <row r="8" spans="1:56" s="16" customFormat="1" ht="15" customHeight="1">
      <c r="A8" s="5" t="s">
        <v>175</v>
      </c>
      <c r="B8" s="12" t="str">
        <f t="shared" si="1"/>
        <v>A Sys5</v>
      </c>
      <c r="C8" s="12"/>
      <c r="D8" s="97" t="str">
        <f t="shared" si="6"/>
        <v>A Sys5</v>
      </c>
      <c r="E8" s="12"/>
      <c r="F8" s="12"/>
      <c r="G8" s="12"/>
      <c r="H8" s="12"/>
      <c r="I8" s="12"/>
      <c r="J8" s="12"/>
      <c r="K8" s="24">
        <f t="shared" si="2"/>
        <v>1.4416666666666667</v>
      </c>
      <c r="L8" s="24">
        <f t="shared" si="3"/>
      </c>
      <c r="M8" s="24">
        <f t="shared" si="4"/>
        <v>1.5</v>
      </c>
      <c r="N8" s="24">
        <f t="shared" si="5"/>
        <v>1.3833333333333333</v>
      </c>
      <c r="O8" s="13">
        <v>1</v>
      </c>
      <c r="P8" s="13">
        <v>1</v>
      </c>
      <c r="Q8" s="13">
        <v>1</v>
      </c>
      <c r="R8" s="24">
        <f t="shared" si="7"/>
        <v>1</v>
      </c>
      <c r="S8" s="13">
        <v>2</v>
      </c>
      <c r="T8" s="13">
        <v>2</v>
      </c>
      <c r="U8" s="24">
        <f t="shared" si="8"/>
        <v>2</v>
      </c>
      <c r="V8" s="13">
        <v>3</v>
      </c>
      <c r="W8" s="13">
        <v>2</v>
      </c>
      <c r="X8" s="13">
        <v>2</v>
      </c>
      <c r="Y8" s="24">
        <f t="shared" si="9"/>
        <v>2.3333333333333335</v>
      </c>
      <c r="Z8" s="13">
        <v>1</v>
      </c>
      <c r="AA8" s="13">
        <v>1</v>
      </c>
      <c r="AB8" s="13">
        <v>2</v>
      </c>
      <c r="AC8" s="13">
        <v>1</v>
      </c>
      <c r="AD8" s="13">
        <v>1</v>
      </c>
      <c r="AE8" s="24">
        <f t="shared" si="10"/>
        <v>1.2</v>
      </c>
      <c r="AF8" s="13">
        <v>1</v>
      </c>
      <c r="AG8" s="13">
        <v>1</v>
      </c>
      <c r="AH8" s="24">
        <f t="shared" si="11"/>
        <v>1</v>
      </c>
      <c r="AI8" s="29">
        <v>1</v>
      </c>
      <c r="AJ8" s="24">
        <f t="shared" si="12"/>
        <v>1</v>
      </c>
      <c r="AK8" s="14"/>
      <c r="AL8" s="14"/>
      <c r="AM8" s="14"/>
      <c r="AN8" s="14"/>
      <c r="AO8" s="14"/>
      <c r="AP8" s="14"/>
      <c r="AQ8" s="14"/>
      <c r="AR8" s="14"/>
      <c r="AS8" s="14"/>
      <c r="AT8" s="14"/>
      <c r="AU8" s="14"/>
      <c r="AV8" s="14"/>
      <c r="AW8" s="14"/>
      <c r="AX8" s="14"/>
      <c r="AY8" s="14"/>
      <c r="AZ8" s="14"/>
      <c r="BA8" s="14"/>
      <c r="BB8" s="14"/>
      <c r="BC8" s="14"/>
      <c r="BD8" s="15"/>
    </row>
    <row r="9" spans="1:56" s="16" customFormat="1" ht="15" customHeight="1">
      <c r="A9" s="5" t="s">
        <v>175</v>
      </c>
      <c r="B9" s="12" t="str">
        <f t="shared" si="1"/>
        <v>A Sys6</v>
      </c>
      <c r="C9" s="12"/>
      <c r="D9" s="97" t="str">
        <f t="shared" si="6"/>
        <v>A Sys6</v>
      </c>
      <c r="E9" s="12"/>
      <c r="F9" s="12"/>
      <c r="G9" s="12"/>
      <c r="H9" s="12"/>
      <c r="I9" s="12"/>
      <c r="J9" s="12"/>
      <c r="K9" s="24">
        <f t="shared" si="2"/>
        <v>1.3083333333333333</v>
      </c>
      <c r="L9" s="24">
        <f t="shared" si="3"/>
      </c>
      <c r="M9" s="24">
        <f t="shared" si="4"/>
        <v>1.3333333333333335</v>
      </c>
      <c r="N9" s="24">
        <f t="shared" si="5"/>
        <v>1.2833333333333332</v>
      </c>
      <c r="O9" s="13">
        <v>1</v>
      </c>
      <c r="P9" s="13">
        <v>3</v>
      </c>
      <c r="Q9" s="13">
        <v>1</v>
      </c>
      <c r="R9" s="24">
        <f t="shared" si="7"/>
        <v>1.6666666666666667</v>
      </c>
      <c r="S9" s="13">
        <v>1</v>
      </c>
      <c r="T9" s="13">
        <v>1</v>
      </c>
      <c r="U9" s="24">
        <f t="shared" si="8"/>
        <v>1</v>
      </c>
      <c r="V9" s="13">
        <v>1</v>
      </c>
      <c r="W9" s="13">
        <v>2</v>
      </c>
      <c r="X9" s="13">
        <v>1</v>
      </c>
      <c r="Y9" s="24">
        <f t="shared" si="9"/>
        <v>1.3333333333333333</v>
      </c>
      <c r="Z9" s="13">
        <v>1</v>
      </c>
      <c r="AA9" s="13">
        <v>1</v>
      </c>
      <c r="AB9" s="13">
        <v>3</v>
      </c>
      <c r="AC9" s="13">
        <v>1</v>
      </c>
      <c r="AD9" s="13">
        <v>3</v>
      </c>
      <c r="AE9" s="24">
        <f t="shared" si="10"/>
        <v>1.8</v>
      </c>
      <c r="AF9" s="13">
        <v>1</v>
      </c>
      <c r="AG9" s="13">
        <v>1</v>
      </c>
      <c r="AH9" s="24">
        <f t="shared" si="11"/>
        <v>1</v>
      </c>
      <c r="AI9" s="29">
        <v>1</v>
      </c>
      <c r="AJ9" s="24">
        <f t="shared" si="12"/>
        <v>1</v>
      </c>
      <c r="AK9" s="14"/>
      <c r="AL9" s="14"/>
      <c r="AM9" s="14"/>
      <c r="AN9" s="14"/>
      <c r="AO9" s="14"/>
      <c r="AP9" s="14"/>
      <c r="AQ9" s="14"/>
      <c r="AR9" s="14"/>
      <c r="AS9" s="14"/>
      <c r="AT9" s="14"/>
      <c r="AU9" s="14"/>
      <c r="AV9" s="14"/>
      <c r="AW9" s="14"/>
      <c r="AX9" s="14"/>
      <c r="AY9" s="14"/>
      <c r="AZ9" s="14"/>
      <c r="BA9" s="14"/>
      <c r="BB9" s="14"/>
      <c r="BC9" s="14"/>
      <c r="BD9" s="15"/>
    </row>
    <row r="10" spans="1:56" s="16" customFormat="1" ht="15" customHeight="1">
      <c r="A10" s="5" t="s">
        <v>175</v>
      </c>
      <c r="B10" s="12" t="str">
        <f t="shared" si="1"/>
        <v>A Sys7</v>
      </c>
      <c r="C10" s="12"/>
      <c r="D10" s="97" t="str">
        <f t="shared" si="6"/>
        <v>A Sys7</v>
      </c>
      <c r="E10" s="12"/>
      <c r="F10" s="12"/>
      <c r="G10" s="12"/>
      <c r="H10" s="12"/>
      <c r="I10" s="12"/>
      <c r="J10" s="12"/>
      <c r="K10" s="24">
        <f t="shared" si="2"/>
        <v>3.7666666666666666</v>
      </c>
      <c r="L10" s="24">
        <f t="shared" si="3"/>
      </c>
      <c r="M10" s="24">
        <f t="shared" si="4"/>
        <v>4.416666666666666</v>
      </c>
      <c r="N10" s="24">
        <f t="shared" si="5"/>
        <v>3.1166666666666667</v>
      </c>
      <c r="O10" s="13">
        <v>5</v>
      </c>
      <c r="P10" s="13">
        <v>5</v>
      </c>
      <c r="Q10" s="13">
        <v>3</v>
      </c>
      <c r="R10" s="24">
        <f t="shared" si="7"/>
        <v>4.333333333333333</v>
      </c>
      <c r="S10" s="13">
        <v>5</v>
      </c>
      <c r="T10" s="13">
        <v>4</v>
      </c>
      <c r="U10" s="24">
        <f t="shared" si="8"/>
        <v>4.5</v>
      </c>
      <c r="V10" s="13">
        <v>3</v>
      </c>
      <c r="W10" s="13">
        <v>5</v>
      </c>
      <c r="X10" s="13">
        <v>3</v>
      </c>
      <c r="Y10" s="24">
        <f t="shared" si="9"/>
        <v>3.6666666666666665</v>
      </c>
      <c r="Z10" s="13">
        <v>3</v>
      </c>
      <c r="AA10" s="13">
        <v>5</v>
      </c>
      <c r="AB10" s="13">
        <v>1</v>
      </c>
      <c r="AC10" s="13">
        <v>5</v>
      </c>
      <c r="AD10" s="13">
        <v>5</v>
      </c>
      <c r="AE10" s="24">
        <f t="shared" si="10"/>
        <v>3.8</v>
      </c>
      <c r="AF10" s="13">
        <v>2</v>
      </c>
      <c r="AG10" s="13">
        <v>2</v>
      </c>
      <c r="AH10" s="24">
        <f t="shared" si="11"/>
        <v>2</v>
      </c>
      <c r="AI10" s="29">
        <v>3</v>
      </c>
      <c r="AJ10" s="24">
        <f t="shared" si="12"/>
        <v>3</v>
      </c>
      <c r="AK10" s="14"/>
      <c r="AL10" s="14"/>
      <c r="AM10" s="14"/>
      <c r="AN10" s="14"/>
      <c r="AO10" s="14"/>
      <c r="AP10" s="14"/>
      <c r="AQ10" s="14"/>
      <c r="AR10" s="14"/>
      <c r="AS10" s="14"/>
      <c r="AT10" s="14"/>
      <c r="AU10" s="14"/>
      <c r="AV10" s="14"/>
      <c r="AW10" s="14"/>
      <c r="AX10" s="14"/>
      <c r="AY10" s="14"/>
      <c r="AZ10" s="14"/>
      <c r="BA10" s="14"/>
      <c r="BB10" s="14"/>
      <c r="BC10" s="14"/>
      <c r="BD10" s="15"/>
    </row>
    <row r="11" spans="1:56" s="16" customFormat="1" ht="15" customHeight="1">
      <c r="A11" s="5" t="s">
        <v>175</v>
      </c>
      <c r="B11" s="12" t="str">
        <f t="shared" si="1"/>
        <v>A Sys8</v>
      </c>
      <c r="C11" s="12"/>
      <c r="D11" s="97" t="str">
        <f t="shared" si="6"/>
        <v>A Sys8</v>
      </c>
      <c r="E11" s="12"/>
      <c r="F11" s="12"/>
      <c r="G11" s="12"/>
      <c r="H11" s="12"/>
      <c r="I11" s="12"/>
      <c r="J11" s="12"/>
      <c r="K11" s="24">
        <f t="shared" si="2"/>
        <v>2.0875</v>
      </c>
      <c r="L11" s="24">
        <f t="shared" si="3"/>
      </c>
      <c r="M11" s="24">
        <f t="shared" si="4"/>
        <v>2.333333333333333</v>
      </c>
      <c r="N11" s="24">
        <f t="shared" si="5"/>
        <v>1.8416666666666668</v>
      </c>
      <c r="O11" s="13">
        <v>3</v>
      </c>
      <c r="P11" s="13">
        <v>3</v>
      </c>
      <c r="Q11" s="13">
        <v>2</v>
      </c>
      <c r="R11" s="24">
        <f t="shared" si="7"/>
        <v>2.6666666666666665</v>
      </c>
      <c r="S11" s="13">
        <v>3</v>
      </c>
      <c r="T11" s="13">
        <v>1</v>
      </c>
      <c r="U11" s="24">
        <f t="shared" si="8"/>
        <v>2</v>
      </c>
      <c r="V11" s="13">
        <v>5</v>
      </c>
      <c r="W11" s="13">
        <v>1</v>
      </c>
      <c r="X11" s="13">
        <v>2</v>
      </c>
      <c r="Y11" s="24">
        <f t="shared" si="9"/>
        <v>2.6666666666666665</v>
      </c>
      <c r="Z11" s="13">
        <v>3</v>
      </c>
      <c r="AA11" s="13">
        <v>1</v>
      </c>
      <c r="AB11" s="13">
        <v>3</v>
      </c>
      <c r="AC11" s="13">
        <v>1</v>
      </c>
      <c r="AD11" s="13">
        <v>3</v>
      </c>
      <c r="AE11" s="24">
        <f t="shared" si="10"/>
        <v>2.2</v>
      </c>
      <c r="AF11" s="13">
        <v>1</v>
      </c>
      <c r="AG11" s="13">
        <v>2</v>
      </c>
      <c r="AH11" s="24">
        <f t="shared" si="11"/>
        <v>1.5</v>
      </c>
      <c r="AI11" s="29">
        <v>1</v>
      </c>
      <c r="AJ11" s="24">
        <f t="shared" si="12"/>
        <v>1</v>
      </c>
      <c r="AK11" s="14"/>
      <c r="AL11" s="14"/>
      <c r="AM11" s="14"/>
      <c r="AN11" s="14"/>
      <c r="AO11" s="14"/>
      <c r="AP11" s="14"/>
      <c r="AQ11" s="14"/>
      <c r="AR11" s="14"/>
      <c r="AS11" s="14"/>
      <c r="AT11" s="14"/>
      <c r="AU11" s="14"/>
      <c r="AV11" s="14"/>
      <c r="AW11" s="14"/>
      <c r="AX11" s="14"/>
      <c r="AY11" s="14"/>
      <c r="AZ11" s="14"/>
      <c r="BA11" s="14"/>
      <c r="BB11" s="14"/>
      <c r="BC11" s="14"/>
      <c r="BD11" s="15"/>
    </row>
    <row r="12" spans="1:56" s="16" customFormat="1" ht="15" customHeight="1">
      <c r="A12" s="5" t="s">
        <v>175</v>
      </c>
      <c r="B12" s="12" t="str">
        <f t="shared" si="1"/>
        <v>A Sys9</v>
      </c>
      <c r="C12" s="12"/>
      <c r="D12" s="97" t="str">
        <f t="shared" si="6"/>
        <v>A Sys9</v>
      </c>
      <c r="E12" s="12"/>
      <c r="F12" s="12"/>
      <c r="G12" s="12"/>
      <c r="H12" s="12"/>
      <c r="I12" s="12"/>
      <c r="J12" s="12"/>
      <c r="K12" s="24">
        <f t="shared" si="2"/>
        <v>2.658333333333333</v>
      </c>
      <c r="L12" s="24">
        <f t="shared" si="3"/>
      </c>
      <c r="M12" s="24">
        <f t="shared" si="4"/>
        <v>3.083333333333333</v>
      </c>
      <c r="N12" s="24">
        <f t="shared" si="5"/>
        <v>2.2333333333333334</v>
      </c>
      <c r="O12" s="13">
        <v>2</v>
      </c>
      <c r="P12" s="13">
        <v>3</v>
      </c>
      <c r="Q12" s="13">
        <v>3</v>
      </c>
      <c r="R12" s="24">
        <f t="shared" si="7"/>
        <v>2.6666666666666665</v>
      </c>
      <c r="S12" s="13">
        <v>5</v>
      </c>
      <c r="T12" s="13">
        <v>2</v>
      </c>
      <c r="U12" s="24">
        <f t="shared" si="8"/>
        <v>3.5</v>
      </c>
      <c r="V12" s="13">
        <v>3</v>
      </c>
      <c r="W12" s="13">
        <v>3</v>
      </c>
      <c r="X12" s="13">
        <v>4</v>
      </c>
      <c r="Y12" s="24">
        <f t="shared" si="9"/>
        <v>3.3333333333333335</v>
      </c>
      <c r="Z12" s="13">
        <v>1</v>
      </c>
      <c r="AA12" s="13">
        <v>2</v>
      </c>
      <c r="AB12" s="13">
        <v>5</v>
      </c>
      <c r="AC12" s="13">
        <v>2</v>
      </c>
      <c r="AD12" s="13">
        <v>3</v>
      </c>
      <c r="AE12" s="24">
        <f t="shared" si="10"/>
        <v>2.6</v>
      </c>
      <c r="AF12" s="13">
        <v>2</v>
      </c>
      <c r="AG12" s="13">
        <v>2</v>
      </c>
      <c r="AH12" s="24">
        <f t="shared" si="11"/>
        <v>2</v>
      </c>
      <c r="AI12" s="29">
        <v>1</v>
      </c>
      <c r="AJ12" s="24">
        <f t="shared" si="12"/>
        <v>1</v>
      </c>
      <c r="AK12" s="14"/>
      <c r="AL12" s="14"/>
      <c r="AM12" s="14"/>
      <c r="AN12" s="14"/>
      <c r="AO12" s="14"/>
      <c r="AP12" s="14"/>
      <c r="AQ12" s="14"/>
      <c r="AR12" s="14"/>
      <c r="AS12" s="14"/>
      <c r="AT12" s="14"/>
      <c r="AU12" s="14"/>
      <c r="AV12" s="14"/>
      <c r="AW12" s="14"/>
      <c r="AX12" s="14"/>
      <c r="AY12" s="14"/>
      <c r="AZ12" s="14"/>
      <c r="BA12" s="14"/>
      <c r="BB12" s="14"/>
      <c r="BC12" s="14"/>
      <c r="BD12" s="15"/>
    </row>
    <row r="13" spans="1:56" s="16" customFormat="1" ht="15" customHeight="1">
      <c r="A13" s="5" t="s">
        <v>175</v>
      </c>
      <c r="B13" s="12" t="str">
        <f>LEFT(A13,1)&amp;" Sys"&amp;ROW()-3</f>
        <v>A Sys10</v>
      </c>
      <c r="C13" s="12"/>
      <c r="D13" s="97" t="str">
        <f t="shared" si="6"/>
        <v>A Sys10</v>
      </c>
      <c r="E13" s="12"/>
      <c r="F13" s="12"/>
      <c r="G13" s="12"/>
      <c r="H13" s="12"/>
      <c r="I13" s="12"/>
      <c r="J13" s="12"/>
      <c r="K13" s="24">
        <f t="shared" si="2"/>
        <v>1.1333333333333333</v>
      </c>
      <c r="L13" s="24">
        <f t="shared" si="3"/>
      </c>
      <c r="M13" s="24">
        <f t="shared" si="4"/>
        <v>1</v>
      </c>
      <c r="N13" s="24">
        <f t="shared" si="5"/>
        <v>1.2666666666666666</v>
      </c>
      <c r="O13" s="13">
        <v>1</v>
      </c>
      <c r="P13" s="13">
        <v>1</v>
      </c>
      <c r="Q13" s="13">
        <v>1</v>
      </c>
      <c r="R13" s="24">
        <f t="shared" si="7"/>
        <v>1</v>
      </c>
      <c r="S13" s="13">
        <v>1</v>
      </c>
      <c r="T13" s="13">
        <v>1</v>
      </c>
      <c r="U13" s="24">
        <f t="shared" si="8"/>
        <v>1</v>
      </c>
      <c r="V13" s="13">
        <v>3</v>
      </c>
      <c r="W13" s="13">
        <v>1</v>
      </c>
      <c r="X13" s="13">
        <v>1</v>
      </c>
      <c r="Y13" s="24">
        <f t="shared" si="9"/>
        <v>1.6666666666666667</v>
      </c>
      <c r="Z13" s="13">
        <v>1</v>
      </c>
      <c r="AA13" s="13">
        <v>1</v>
      </c>
      <c r="AB13" s="13">
        <v>3</v>
      </c>
      <c r="AC13" s="13">
        <v>1</v>
      </c>
      <c r="AD13" s="13">
        <v>1</v>
      </c>
      <c r="AE13" s="24">
        <f t="shared" si="10"/>
        <v>1.4</v>
      </c>
      <c r="AF13" s="13">
        <v>1</v>
      </c>
      <c r="AG13" s="13">
        <v>1</v>
      </c>
      <c r="AH13" s="24">
        <f t="shared" si="11"/>
        <v>1</v>
      </c>
      <c r="AI13" s="29">
        <v>1</v>
      </c>
      <c r="AJ13" s="24">
        <f t="shared" si="12"/>
        <v>1</v>
      </c>
      <c r="AK13" s="14"/>
      <c r="AL13" s="14"/>
      <c r="AM13" s="14"/>
      <c r="AN13" s="14"/>
      <c r="AO13" s="14"/>
      <c r="AP13" s="14"/>
      <c r="AQ13" s="14"/>
      <c r="AR13" s="14"/>
      <c r="AS13" s="14"/>
      <c r="AT13" s="14"/>
      <c r="AU13" s="14"/>
      <c r="AV13" s="14"/>
      <c r="AW13" s="14"/>
      <c r="AX13" s="14"/>
      <c r="AY13" s="14"/>
      <c r="AZ13" s="14"/>
      <c r="BA13" s="14"/>
      <c r="BB13" s="14"/>
      <c r="BC13" s="14"/>
      <c r="BD13" s="15"/>
    </row>
    <row r="14" spans="1:56" s="16" customFormat="1" ht="15" customHeight="1">
      <c r="A14" s="5" t="s">
        <v>176</v>
      </c>
      <c r="B14" s="12" t="str">
        <f aca="true" t="shared" si="13" ref="B14:B19">LEFT(A14,1)&amp;" Sys"&amp;ROW()-3</f>
        <v>B Sys11</v>
      </c>
      <c r="C14" s="12"/>
      <c r="D14" s="97" t="str">
        <f t="shared" si="6"/>
        <v>B Sys11</v>
      </c>
      <c r="E14" s="12"/>
      <c r="F14" s="12"/>
      <c r="G14" s="12"/>
      <c r="H14" s="12"/>
      <c r="I14" s="12"/>
      <c r="J14" s="12"/>
      <c r="K14" s="24">
        <f t="shared" si="2"/>
        <v>2.1208333333333336</v>
      </c>
      <c r="L14" s="24">
        <f t="shared" si="3"/>
        <v>2.1208333333333336</v>
      </c>
      <c r="M14" s="24">
        <f t="shared" si="4"/>
        <v>2</v>
      </c>
      <c r="N14" s="24">
        <f t="shared" si="5"/>
        <v>2.2416666666666667</v>
      </c>
      <c r="O14" s="13">
        <v>3</v>
      </c>
      <c r="P14" s="13">
        <v>2</v>
      </c>
      <c r="Q14" s="13">
        <v>1</v>
      </c>
      <c r="R14" s="24">
        <f t="shared" si="7"/>
        <v>2</v>
      </c>
      <c r="S14" s="13">
        <v>1</v>
      </c>
      <c r="T14" s="13">
        <v>3</v>
      </c>
      <c r="U14" s="24">
        <f t="shared" si="8"/>
        <v>2</v>
      </c>
      <c r="V14" s="13">
        <v>1</v>
      </c>
      <c r="W14" s="13">
        <v>3</v>
      </c>
      <c r="X14" s="13">
        <v>1</v>
      </c>
      <c r="Y14" s="24">
        <f t="shared" si="9"/>
        <v>1.6666666666666667</v>
      </c>
      <c r="Z14" s="13">
        <v>3</v>
      </c>
      <c r="AA14" s="13">
        <v>3</v>
      </c>
      <c r="AB14" s="13">
        <v>3</v>
      </c>
      <c r="AC14" s="13">
        <v>3</v>
      </c>
      <c r="AD14" s="13">
        <v>2</v>
      </c>
      <c r="AE14" s="24">
        <f t="shared" si="10"/>
        <v>2.8</v>
      </c>
      <c r="AF14" s="13">
        <v>2</v>
      </c>
      <c r="AG14" s="13">
        <v>3</v>
      </c>
      <c r="AH14" s="24">
        <f t="shared" si="11"/>
        <v>2.5</v>
      </c>
      <c r="AI14" s="29">
        <v>2</v>
      </c>
      <c r="AJ14" s="24">
        <f t="shared" si="12"/>
        <v>2</v>
      </c>
      <c r="AK14" s="14"/>
      <c r="AL14" s="14"/>
      <c r="AM14" s="14"/>
      <c r="AN14" s="14"/>
      <c r="AO14" s="14"/>
      <c r="AP14" s="14"/>
      <c r="AQ14" s="14"/>
      <c r="AR14" s="14"/>
      <c r="AS14" s="14"/>
      <c r="AT14" s="14"/>
      <c r="AU14" s="14"/>
      <c r="AV14" s="14"/>
      <c r="AW14" s="14"/>
      <c r="AX14" s="14"/>
      <c r="AY14" s="14"/>
      <c r="AZ14" s="14"/>
      <c r="BA14" s="14"/>
      <c r="BB14" s="14"/>
      <c r="BC14" s="14"/>
      <c r="BD14" s="15"/>
    </row>
    <row r="15" spans="1:56" s="16" customFormat="1" ht="15" customHeight="1">
      <c r="A15" s="5" t="s">
        <v>176</v>
      </c>
      <c r="B15" s="12" t="str">
        <f t="shared" si="13"/>
        <v>B Sys12</v>
      </c>
      <c r="C15" s="12"/>
      <c r="D15" s="97" t="str">
        <f t="shared" si="6"/>
        <v>B Sys12</v>
      </c>
      <c r="E15" s="12"/>
      <c r="F15" s="12"/>
      <c r="G15" s="12"/>
      <c r="H15" s="12"/>
      <c r="I15" s="12"/>
      <c r="J15" s="12"/>
      <c r="K15" s="24">
        <f t="shared" si="2"/>
        <v>2.783333333333333</v>
      </c>
      <c r="L15" s="24">
        <f t="shared" si="3"/>
        <v>2.783333333333333</v>
      </c>
      <c r="M15" s="24">
        <f t="shared" si="4"/>
        <v>3.25</v>
      </c>
      <c r="N15" s="24">
        <f t="shared" si="5"/>
        <v>2.3166666666666664</v>
      </c>
      <c r="O15" s="13">
        <v>3</v>
      </c>
      <c r="P15" s="13">
        <v>3</v>
      </c>
      <c r="Q15" s="13">
        <v>3</v>
      </c>
      <c r="R15" s="24">
        <f t="shared" si="7"/>
        <v>3</v>
      </c>
      <c r="S15" s="13">
        <v>4</v>
      </c>
      <c r="T15" s="13">
        <v>3</v>
      </c>
      <c r="U15" s="24">
        <f t="shared" si="8"/>
        <v>3.5</v>
      </c>
      <c r="V15" s="13">
        <v>2</v>
      </c>
      <c r="W15" s="13">
        <v>3</v>
      </c>
      <c r="X15" s="13">
        <v>3</v>
      </c>
      <c r="Y15" s="24">
        <f t="shared" si="9"/>
        <v>2.6666666666666665</v>
      </c>
      <c r="Z15" s="13">
        <v>3</v>
      </c>
      <c r="AA15" s="13">
        <v>3</v>
      </c>
      <c r="AB15" s="13">
        <v>1</v>
      </c>
      <c r="AC15" s="13">
        <v>3</v>
      </c>
      <c r="AD15" s="13">
        <v>3</v>
      </c>
      <c r="AE15" s="24">
        <f t="shared" si="10"/>
        <v>2.6</v>
      </c>
      <c r="AF15" s="13">
        <v>2</v>
      </c>
      <c r="AG15" s="13">
        <v>2</v>
      </c>
      <c r="AH15" s="24">
        <f t="shared" si="11"/>
        <v>2</v>
      </c>
      <c r="AI15" s="29">
        <v>2</v>
      </c>
      <c r="AJ15" s="24">
        <f t="shared" si="12"/>
        <v>2</v>
      </c>
      <c r="AK15" s="14"/>
      <c r="AL15" s="14"/>
      <c r="AM15" s="14"/>
      <c r="AN15" s="14"/>
      <c r="AO15" s="14"/>
      <c r="AP15" s="14"/>
      <c r="AQ15" s="14"/>
      <c r="AR15" s="14"/>
      <c r="AS15" s="14"/>
      <c r="AT15" s="14"/>
      <c r="AU15" s="14"/>
      <c r="AV15" s="14"/>
      <c r="AW15" s="14"/>
      <c r="AX15" s="14"/>
      <c r="AY15" s="14"/>
      <c r="AZ15" s="14"/>
      <c r="BA15" s="14"/>
      <c r="BB15" s="14"/>
      <c r="BC15" s="14"/>
      <c r="BD15" s="15"/>
    </row>
    <row r="16" spans="1:56" s="16" customFormat="1" ht="15" customHeight="1">
      <c r="A16" s="5" t="s">
        <v>176</v>
      </c>
      <c r="B16" s="12" t="str">
        <f t="shared" si="13"/>
        <v>B Sys13</v>
      </c>
      <c r="C16" s="12"/>
      <c r="D16" s="97" t="str">
        <f t="shared" si="6"/>
        <v>B Sys13</v>
      </c>
      <c r="E16" s="12"/>
      <c r="F16" s="12"/>
      <c r="G16" s="12"/>
      <c r="H16" s="12"/>
      <c r="I16" s="12"/>
      <c r="J16" s="12"/>
      <c r="K16" s="24">
        <f t="shared" si="2"/>
        <v>2.3541666666666665</v>
      </c>
      <c r="L16" s="24">
        <f t="shared" si="3"/>
        <v>2.3541666666666665</v>
      </c>
      <c r="M16" s="24">
        <f t="shared" si="4"/>
        <v>2.333333333333333</v>
      </c>
      <c r="N16" s="24">
        <f t="shared" si="5"/>
        <v>2.375</v>
      </c>
      <c r="O16" s="13">
        <v>3</v>
      </c>
      <c r="P16" s="13">
        <v>3</v>
      </c>
      <c r="Q16" s="13">
        <v>2</v>
      </c>
      <c r="R16" s="24">
        <f t="shared" si="7"/>
        <v>2.6666666666666665</v>
      </c>
      <c r="S16" s="13">
        <v>3</v>
      </c>
      <c r="T16" s="13">
        <v>1</v>
      </c>
      <c r="U16" s="24">
        <f t="shared" si="8"/>
        <v>2</v>
      </c>
      <c r="V16" s="13">
        <v>3</v>
      </c>
      <c r="W16" s="13">
        <v>1</v>
      </c>
      <c r="X16" s="13">
        <v>2</v>
      </c>
      <c r="Y16" s="24">
        <f t="shared" si="9"/>
        <v>2</v>
      </c>
      <c r="Z16" s="13">
        <v>3</v>
      </c>
      <c r="AA16" s="13">
        <v>1</v>
      </c>
      <c r="AB16" s="13">
        <v>2</v>
      </c>
      <c r="AC16" s="13">
        <v>1</v>
      </c>
      <c r="AD16" s="13">
        <v>3</v>
      </c>
      <c r="AE16" s="24">
        <f t="shared" si="10"/>
        <v>2</v>
      </c>
      <c r="AF16" s="13">
        <v>4</v>
      </c>
      <c r="AG16" s="13">
        <v>3</v>
      </c>
      <c r="AH16" s="24">
        <f t="shared" si="11"/>
        <v>3.5</v>
      </c>
      <c r="AI16" s="29">
        <v>2</v>
      </c>
      <c r="AJ16" s="24">
        <f t="shared" si="12"/>
        <v>2</v>
      </c>
      <c r="AK16" s="14"/>
      <c r="AL16" s="14"/>
      <c r="AM16" s="14"/>
      <c r="AN16" s="14"/>
      <c r="AO16" s="14"/>
      <c r="AP16" s="14"/>
      <c r="AQ16" s="14"/>
      <c r="AR16" s="14"/>
      <c r="AS16" s="14"/>
      <c r="AT16" s="14"/>
      <c r="AU16" s="14"/>
      <c r="AV16" s="14"/>
      <c r="AW16" s="14"/>
      <c r="AX16" s="14"/>
      <c r="AY16" s="14"/>
      <c r="AZ16" s="14"/>
      <c r="BA16" s="14"/>
      <c r="BB16" s="14"/>
      <c r="BC16" s="14"/>
      <c r="BD16" s="15"/>
    </row>
    <row r="17" spans="1:56" s="16" customFormat="1" ht="15" customHeight="1">
      <c r="A17" s="5" t="s">
        <v>176</v>
      </c>
      <c r="B17" s="12" t="str">
        <f t="shared" si="13"/>
        <v>B Sys14</v>
      </c>
      <c r="C17" s="12"/>
      <c r="D17" s="97" t="str">
        <f t="shared" si="6"/>
        <v>B Sys14</v>
      </c>
      <c r="E17" s="12"/>
      <c r="F17" s="12"/>
      <c r="G17" s="12"/>
      <c r="H17" s="12"/>
      <c r="I17" s="12"/>
      <c r="J17" s="12"/>
      <c r="K17" s="24">
        <f t="shared" si="2"/>
        <v>3.191666666666667</v>
      </c>
      <c r="L17" s="24">
        <f t="shared" si="3"/>
        <v>3.191666666666667</v>
      </c>
      <c r="M17" s="24">
        <f t="shared" si="4"/>
        <v>3.416666666666667</v>
      </c>
      <c r="N17" s="24">
        <f t="shared" si="5"/>
        <v>2.966666666666667</v>
      </c>
      <c r="O17" s="13">
        <v>3</v>
      </c>
      <c r="P17" s="13">
        <v>5</v>
      </c>
      <c r="Q17" s="13">
        <v>2</v>
      </c>
      <c r="R17" s="24">
        <f t="shared" si="7"/>
        <v>3.3333333333333335</v>
      </c>
      <c r="S17" s="13">
        <v>2</v>
      </c>
      <c r="T17" s="13">
        <v>5</v>
      </c>
      <c r="U17" s="24">
        <f t="shared" si="8"/>
        <v>3.5</v>
      </c>
      <c r="V17" s="13">
        <v>3</v>
      </c>
      <c r="W17" s="13">
        <v>5</v>
      </c>
      <c r="X17" s="13">
        <v>3</v>
      </c>
      <c r="Y17" s="24">
        <f t="shared" si="9"/>
        <v>3.6666666666666665</v>
      </c>
      <c r="Z17" s="13">
        <v>4</v>
      </c>
      <c r="AA17" s="13">
        <v>4</v>
      </c>
      <c r="AB17" s="13">
        <v>3</v>
      </c>
      <c r="AC17" s="13">
        <v>5</v>
      </c>
      <c r="AD17" s="13">
        <v>5</v>
      </c>
      <c r="AE17" s="24">
        <f t="shared" si="10"/>
        <v>4.2</v>
      </c>
      <c r="AF17" s="13">
        <v>2</v>
      </c>
      <c r="AG17" s="13">
        <v>2</v>
      </c>
      <c r="AH17" s="24">
        <f t="shared" si="11"/>
        <v>2</v>
      </c>
      <c r="AI17" s="29">
        <v>2</v>
      </c>
      <c r="AJ17" s="24">
        <f t="shared" si="12"/>
        <v>2</v>
      </c>
      <c r="AK17" s="14"/>
      <c r="AL17" s="14"/>
      <c r="AM17" s="14"/>
      <c r="AN17" s="14"/>
      <c r="AO17" s="14"/>
      <c r="AP17" s="14"/>
      <c r="AQ17" s="14"/>
      <c r="AR17" s="14"/>
      <c r="AS17" s="14"/>
      <c r="AT17" s="14"/>
      <c r="AU17" s="14"/>
      <c r="AV17" s="14"/>
      <c r="AW17" s="14"/>
      <c r="AX17" s="14"/>
      <c r="AY17" s="14"/>
      <c r="AZ17" s="14"/>
      <c r="BA17" s="14"/>
      <c r="BB17" s="14"/>
      <c r="BC17" s="14"/>
      <c r="BD17" s="15"/>
    </row>
    <row r="18" spans="1:56" s="16" customFormat="1" ht="15" customHeight="1">
      <c r="A18" s="5" t="s">
        <v>176</v>
      </c>
      <c r="B18" s="12" t="str">
        <f t="shared" si="13"/>
        <v>B Sys15</v>
      </c>
      <c r="C18" s="12"/>
      <c r="D18" s="97" t="str">
        <f t="shared" si="6"/>
        <v>B Sys15</v>
      </c>
      <c r="E18" s="12"/>
      <c r="F18" s="12"/>
      <c r="G18" s="12"/>
      <c r="H18" s="12"/>
      <c r="I18" s="12"/>
      <c r="J18" s="12"/>
      <c r="K18" s="24">
        <f t="shared" si="2"/>
        <v>2.854166666666667</v>
      </c>
      <c r="L18" s="24">
        <f t="shared" si="3"/>
        <v>2.854166666666667</v>
      </c>
      <c r="M18" s="24">
        <f t="shared" si="4"/>
        <v>2.916666666666667</v>
      </c>
      <c r="N18" s="24">
        <f t="shared" si="5"/>
        <v>2.7916666666666665</v>
      </c>
      <c r="O18" s="13">
        <v>3</v>
      </c>
      <c r="P18" s="13">
        <v>4</v>
      </c>
      <c r="Q18" s="13">
        <v>3</v>
      </c>
      <c r="R18" s="24">
        <f t="shared" si="7"/>
        <v>3.3333333333333335</v>
      </c>
      <c r="S18" s="13">
        <v>2</v>
      </c>
      <c r="T18" s="13">
        <v>3</v>
      </c>
      <c r="U18" s="24">
        <f t="shared" si="8"/>
        <v>2.5</v>
      </c>
      <c r="V18" s="13">
        <v>5</v>
      </c>
      <c r="W18" s="13">
        <v>3</v>
      </c>
      <c r="X18" s="13">
        <v>3</v>
      </c>
      <c r="Y18" s="24">
        <f>IF(AVERAGEA(V18:X18)&gt;0,AVERAGEA(V18:X18),"FSA")</f>
        <v>3.6666666666666665</v>
      </c>
      <c r="Z18" s="13">
        <v>3</v>
      </c>
      <c r="AA18" s="13">
        <v>3</v>
      </c>
      <c r="AB18" s="13">
        <v>4</v>
      </c>
      <c r="AC18" s="13">
        <v>4</v>
      </c>
      <c r="AD18" s="13">
        <v>1</v>
      </c>
      <c r="AE18" s="24">
        <f>IF(AVERAGEA(Z18:AD18)&gt;0,AVERAGEA(Z18:AD18),"FSA")</f>
        <v>3</v>
      </c>
      <c r="AF18" s="13">
        <v>3</v>
      </c>
      <c r="AG18" s="13">
        <v>2</v>
      </c>
      <c r="AH18" s="24">
        <f t="shared" si="11"/>
        <v>2.5</v>
      </c>
      <c r="AI18" s="29">
        <v>2</v>
      </c>
      <c r="AJ18" s="24">
        <f t="shared" si="12"/>
        <v>2</v>
      </c>
      <c r="AK18" s="14"/>
      <c r="AL18" s="14"/>
      <c r="AM18" s="14"/>
      <c r="AN18" s="14"/>
      <c r="AO18" s="14"/>
      <c r="AP18" s="14"/>
      <c r="AQ18" s="14"/>
      <c r="AR18" s="14"/>
      <c r="AS18" s="14"/>
      <c r="AT18" s="14"/>
      <c r="AU18" s="14"/>
      <c r="AV18" s="14"/>
      <c r="AW18" s="14"/>
      <c r="AX18" s="14"/>
      <c r="AY18" s="14"/>
      <c r="AZ18" s="14"/>
      <c r="BA18" s="14"/>
      <c r="BB18" s="14"/>
      <c r="BC18" s="14"/>
      <c r="BD18" s="15"/>
    </row>
    <row r="19" spans="1:56" s="16" customFormat="1" ht="12.75">
      <c r="A19" s="5" t="s">
        <v>176</v>
      </c>
      <c r="B19" s="12" t="str">
        <f t="shared" si="13"/>
        <v>B Sys16</v>
      </c>
      <c r="C19" s="12"/>
      <c r="D19" s="97" t="str">
        <f t="shared" si="6"/>
        <v>B Sys16</v>
      </c>
      <c r="E19" s="12"/>
      <c r="F19" s="12"/>
      <c r="G19" s="12"/>
      <c r="H19" s="12"/>
      <c r="I19" s="12"/>
      <c r="J19" s="12"/>
      <c r="K19" s="24">
        <f t="shared" si="2"/>
        <v>2.675</v>
      </c>
      <c r="L19" s="24">
        <f t="shared" si="3"/>
        <v>2.675</v>
      </c>
      <c r="M19" s="24">
        <f t="shared" si="4"/>
        <v>2.8333333333333335</v>
      </c>
      <c r="N19" s="24">
        <f t="shared" si="5"/>
        <v>2.5166666666666666</v>
      </c>
      <c r="O19" s="13">
        <v>1</v>
      </c>
      <c r="P19" s="13">
        <v>1</v>
      </c>
      <c r="Q19" s="13">
        <v>3</v>
      </c>
      <c r="R19" s="24">
        <f>IF(AVERAGEA(O19:Q19)&gt;0,AVERAGEA(O19:Q19),"FSA")</f>
        <v>1.6666666666666667</v>
      </c>
      <c r="S19" s="13">
        <v>5</v>
      </c>
      <c r="T19" s="13">
        <v>3</v>
      </c>
      <c r="U19" s="24">
        <f>IF(AVERAGEA(S19:T19)&gt;0,AVERAGEA(S19:T19),"FSA")</f>
        <v>4</v>
      </c>
      <c r="V19" s="13">
        <v>2</v>
      </c>
      <c r="W19" s="13">
        <v>3</v>
      </c>
      <c r="X19" s="13">
        <v>3</v>
      </c>
      <c r="Y19" s="24">
        <f>IF(AVERAGEA(V19:X19)&gt;0,AVERAGEA(V19:X19),"FSA")</f>
        <v>2.6666666666666665</v>
      </c>
      <c r="Z19" s="13">
        <v>2</v>
      </c>
      <c r="AA19" s="13">
        <v>3</v>
      </c>
      <c r="AB19" s="13">
        <v>2</v>
      </c>
      <c r="AC19" s="13">
        <v>2</v>
      </c>
      <c r="AD19" s="13">
        <v>3</v>
      </c>
      <c r="AE19" s="24">
        <f>IF(AVERAGEA(Z19:AD19)&gt;0,AVERAGEA(Z19:AD19),"FSA")</f>
        <v>2.4</v>
      </c>
      <c r="AF19" s="13">
        <v>2</v>
      </c>
      <c r="AG19" s="13">
        <v>2</v>
      </c>
      <c r="AH19" s="24">
        <f>IF(AVERAGEA(AF19:AG19)&gt;0,AVERAGEA(AF19:AG19),"FSA")</f>
        <v>2</v>
      </c>
      <c r="AI19" s="29">
        <v>3</v>
      </c>
      <c r="AJ19" s="24">
        <f t="shared" si="12"/>
        <v>3</v>
      </c>
      <c r="AK19" s="14"/>
      <c r="AL19" s="14"/>
      <c r="AM19" s="14"/>
      <c r="AN19" s="14"/>
      <c r="AO19" s="14"/>
      <c r="AP19" s="14"/>
      <c r="AQ19" s="14"/>
      <c r="AR19" s="14"/>
      <c r="AS19" s="14"/>
      <c r="AT19" s="14"/>
      <c r="AU19" s="14"/>
      <c r="AV19" s="14"/>
      <c r="AW19" s="14"/>
      <c r="AX19" s="14"/>
      <c r="AY19" s="14"/>
      <c r="AZ19" s="14"/>
      <c r="BA19" s="14"/>
      <c r="BB19" s="14"/>
      <c r="BC19" s="14"/>
      <c r="BD19" s="15"/>
    </row>
    <row r="20" spans="1:56" s="16" customFormat="1" ht="15" customHeight="1">
      <c r="A20" s="5" t="s">
        <v>176</v>
      </c>
      <c r="B20" s="12"/>
      <c r="C20" s="12" t="str">
        <f>LEFT(A20,1)&amp;" Serv"&amp;ROW()-3</f>
        <v>B Serv17</v>
      </c>
      <c r="D20" s="97" t="str">
        <f t="shared" si="6"/>
        <v>B Serv17</v>
      </c>
      <c r="E20" s="12"/>
      <c r="F20" s="12"/>
      <c r="G20" s="12"/>
      <c r="H20" s="12"/>
      <c r="I20" s="12"/>
      <c r="J20" s="12"/>
      <c r="K20" s="24">
        <f t="shared" si="2"/>
        <v>2.7</v>
      </c>
      <c r="L20" s="24">
        <f t="shared" si="3"/>
        <v>2.7</v>
      </c>
      <c r="M20" s="24">
        <f t="shared" si="4"/>
        <v>2.75</v>
      </c>
      <c r="N20" s="24">
        <f t="shared" si="5"/>
        <v>2.65</v>
      </c>
      <c r="O20" s="13">
        <v>3</v>
      </c>
      <c r="P20" s="13">
        <v>3</v>
      </c>
      <c r="Q20" s="13">
        <v>3</v>
      </c>
      <c r="R20" s="24">
        <f t="shared" si="7"/>
        <v>3</v>
      </c>
      <c r="S20" s="13">
        <v>3</v>
      </c>
      <c r="T20" s="13">
        <v>2</v>
      </c>
      <c r="U20" s="24">
        <f t="shared" si="8"/>
        <v>2.5</v>
      </c>
      <c r="V20" s="13">
        <v>3</v>
      </c>
      <c r="W20" s="13">
        <v>2</v>
      </c>
      <c r="X20" s="13">
        <v>1</v>
      </c>
      <c r="Y20" s="24">
        <f t="shared" si="9"/>
        <v>2</v>
      </c>
      <c r="Z20" s="13">
        <v>3</v>
      </c>
      <c r="AA20" s="13">
        <v>3</v>
      </c>
      <c r="AB20" s="13">
        <v>4</v>
      </c>
      <c r="AC20" s="13">
        <v>2</v>
      </c>
      <c r="AD20" s="13">
        <v>1</v>
      </c>
      <c r="AE20" s="24">
        <f t="shared" si="10"/>
        <v>2.6</v>
      </c>
      <c r="AF20" s="13">
        <v>5</v>
      </c>
      <c r="AG20" s="13">
        <v>3</v>
      </c>
      <c r="AH20" s="24">
        <f t="shared" si="11"/>
        <v>4</v>
      </c>
      <c r="AI20" s="29">
        <v>2</v>
      </c>
      <c r="AJ20" s="24">
        <f t="shared" si="12"/>
        <v>2</v>
      </c>
      <c r="AK20" s="14"/>
      <c r="AL20" s="14"/>
      <c r="AM20" s="14"/>
      <c r="AN20" s="14"/>
      <c r="AO20" s="14"/>
      <c r="AP20" s="14"/>
      <c r="AQ20" s="14"/>
      <c r="AR20" s="14"/>
      <c r="AS20" s="14"/>
      <c r="AT20" s="14"/>
      <c r="AU20" s="14"/>
      <c r="AV20" s="14"/>
      <c r="AW20" s="14"/>
      <c r="AX20" s="14"/>
      <c r="AY20" s="14"/>
      <c r="AZ20" s="14"/>
      <c r="BA20" s="14"/>
      <c r="BB20" s="14"/>
      <c r="BC20" s="14"/>
      <c r="BD20" s="15"/>
    </row>
    <row r="21" spans="1:56" s="16" customFormat="1" ht="15" customHeight="1">
      <c r="A21" s="5" t="s">
        <v>176</v>
      </c>
      <c r="B21" s="12"/>
      <c r="C21" s="12" t="str">
        <f>LEFT(A21,1)&amp;" Serv"&amp;ROW()-3</f>
        <v>B Serv18</v>
      </c>
      <c r="D21" s="97" t="str">
        <f t="shared" si="6"/>
        <v>B Serv18</v>
      </c>
      <c r="E21" s="12"/>
      <c r="F21" s="12"/>
      <c r="G21" s="12"/>
      <c r="H21" s="12"/>
      <c r="I21" s="12"/>
      <c r="J21" s="12"/>
      <c r="K21" s="24">
        <f t="shared" si="2"/>
        <v>3.5791666666666666</v>
      </c>
      <c r="L21" s="24">
        <f t="shared" si="3"/>
        <v>3.5791666666666666</v>
      </c>
      <c r="M21" s="24">
        <f t="shared" si="4"/>
        <v>4</v>
      </c>
      <c r="N21" s="24">
        <f t="shared" si="5"/>
        <v>3.158333333333333</v>
      </c>
      <c r="O21" s="13">
        <v>4</v>
      </c>
      <c r="P21" s="13">
        <v>5</v>
      </c>
      <c r="Q21" s="13">
        <v>3</v>
      </c>
      <c r="R21" s="24">
        <f t="shared" si="7"/>
        <v>4</v>
      </c>
      <c r="S21" s="13">
        <v>5</v>
      </c>
      <c r="T21" s="13">
        <v>3</v>
      </c>
      <c r="U21" s="24">
        <f t="shared" si="8"/>
        <v>4</v>
      </c>
      <c r="V21" s="13">
        <v>1</v>
      </c>
      <c r="W21" s="13">
        <v>3</v>
      </c>
      <c r="X21" s="13">
        <v>3</v>
      </c>
      <c r="Y21" s="24">
        <f t="shared" si="9"/>
        <v>2.3333333333333335</v>
      </c>
      <c r="Z21" s="13">
        <v>3</v>
      </c>
      <c r="AA21" s="13">
        <v>5</v>
      </c>
      <c r="AB21" s="13">
        <v>5</v>
      </c>
      <c r="AC21" s="13">
        <v>5</v>
      </c>
      <c r="AD21" s="13">
        <v>1</v>
      </c>
      <c r="AE21" s="24">
        <f t="shared" si="10"/>
        <v>3.8</v>
      </c>
      <c r="AF21" s="13">
        <v>3</v>
      </c>
      <c r="AG21" s="13">
        <v>4</v>
      </c>
      <c r="AH21" s="24">
        <f t="shared" si="11"/>
        <v>3.5</v>
      </c>
      <c r="AI21" s="29">
        <v>3</v>
      </c>
      <c r="AJ21" s="24">
        <f t="shared" si="12"/>
        <v>3</v>
      </c>
      <c r="AK21" s="14"/>
      <c r="AL21" s="14"/>
      <c r="AM21" s="14"/>
      <c r="AN21" s="14"/>
      <c r="AO21" s="14"/>
      <c r="AP21" s="14"/>
      <c r="AQ21" s="14"/>
      <c r="AR21" s="14"/>
      <c r="AS21" s="14"/>
      <c r="AT21" s="14"/>
      <c r="AU21" s="14"/>
      <c r="AV21" s="14"/>
      <c r="AW21" s="14"/>
      <c r="AX21" s="14"/>
      <c r="AY21" s="14"/>
      <c r="AZ21" s="14"/>
      <c r="BA21" s="14"/>
      <c r="BB21" s="14"/>
      <c r="BC21" s="14"/>
      <c r="BD21" s="15"/>
    </row>
    <row r="22" spans="1:56" s="16" customFormat="1" ht="15" customHeight="1">
      <c r="A22" s="5" t="s">
        <v>176</v>
      </c>
      <c r="B22" s="12"/>
      <c r="C22" s="12" t="str">
        <f>LEFT(A22,1)&amp;" Serv"&amp;ROW()-3</f>
        <v>B Serv19</v>
      </c>
      <c r="D22" s="97" t="str">
        <f t="shared" si="6"/>
        <v>B Serv19</v>
      </c>
      <c r="E22" s="12"/>
      <c r="F22" s="12"/>
      <c r="G22" s="12"/>
      <c r="H22" s="12"/>
      <c r="I22" s="12"/>
      <c r="J22" s="12"/>
      <c r="K22" s="24">
        <f t="shared" si="2"/>
        <v>2.6750000000000003</v>
      </c>
      <c r="L22" s="24">
        <f t="shared" si="3"/>
        <v>2.6750000000000003</v>
      </c>
      <c r="M22" s="24">
        <f t="shared" si="4"/>
        <v>2.916666666666667</v>
      </c>
      <c r="N22" s="24">
        <f t="shared" si="5"/>
        <v>2.4333333333333336</v>
      </c>
      <c r="O22" s="13">
        <v>3</v>
      </c>
      <c r="P22" s="13">
        <v>3</v>
      </c>
      <c r="Q22" s="13">
        <v>4</v>
      </c>
      <c r="R22" s="24">
        <f t="shared" si="7"/>
        <v>3.3333333333333335</v>
      </c>
      <c r="S22" s="13">
        <v>3</v>
      </c>
      <c r="T22" s="13">
        <v>2</v>
      </c>
      <c r="U22" s="24">
        <f t="shared" si="8"/>
        <v>2.5</v>
      </c>
      <c r="V22" s="13">
        <v>1</v>
      </c>
      <c r="W22" s="13">
        <v>3</v>
      </c>
      <c r="X22" s="13">
        <v>3</v>
      </c>
      <c r="Y22" s="24">
        <f>IF(AVERAGEA(V22:X22)&gt;0,AVERAGEA(V22:X22),"FSA")</f>
        <v>2.3333333333333335</v>
      </c>
      <c r="Z22" s="13">
        <v>2</v>
      </c>
      <c r="AA22" s="13">
        <v>3</v>
      </c>
      <c r="AB22" s="13">
        <v>2</v>
      </c>
      <c r="AC22" s="13">
        <v>2</v>
      </c>
      <c r="AD22" s="13">
        <v>3</v>
      </c>
      <c r="AE22" s="24">
        <f t="shared" si="10"/>
        <v>2.4</v>
      </c>
      <c r="AF22" s="13">
        <v>3</v>
      </c>
      <c r="AG22" s="13">
        <v>3</v>
      </c>
      <c r="AH22" s="24">
        <f t="shared" si="11"/>
        <v>3</v>
      </c>
      <c r="AI22" s="29">
        <v>2</v>
      </c>
      <c r="AJ22" s="24">
        <f t="shared" si="12"/>
        <v>2</v>
      </c>
      <c r="AK22" s="14"/>
      <c r="AL22" s="14"/>
      <c r="AM22" s="14"/>
      <c r="AN22" s="14"/>
      <c r="AO22" s="14"/>
      <c r="AP22" s="14"/>
      <c r="AQ22" s="14"/>
      <c r="AR22" s="14"/>
      <c r="AS22" s="14"/>
      <c r="AT22" s="14"/>
      <c r="AU22" s="14"/>
      <c r="AV22" s="14"/>
      <c r="AW22" s="14"/>
      <c r="AX22" s="14"/>
      <c r="AY22" s="14"/>
      <c r="AZ22" s="14"/>
      <c r="BA22" s="14"/>
      <c r="BB22" s="14"/>
      <c r="BC22" s="14"/>
      <c r="BD22" s="15"/>
    </row>
    <row r="23" spans="1:56" s="16" customFormat="1" ht="15" customHeight="1">
      <c r="A23" s="5" t="s">
        <v>154</v>
      </c>
      <c r="B23" s="12" t="str">
        <f>LEFT(A23,1)&amp;" Sys"&amp;ROW()-3</f>
        <v>T Sys20</v>
      </c>
      <c r="C23" s="12"/>
      <c r="D23" s="97" t="str">
        <f t="shared" si="6"/>
        <v>T Sys20</v>
      </c>
      <c r="E23" s="12"/>
      <c r="F23" s="12"/>
      <c r="G23" s="12"/>
      <c r="H23" s="12"/>
      <c r="I23" s="12"/>
      <c r="J23" s="12"/>
      <c r="K23" s="24">
        <f t="shared" si="2"/>
      </c>
      <c r="L23" s="24">
        <f t="shared" si="3"/>
        <v>2.6625</v>
      </c>
      <c r="M23" s="24">
        <f t="shared" si="4"/>
        <v>2.916666666666667</v>
      </c>
      <c r="N23" s="24">
        <f t="shared" si="5"/>
        <v>2.408333333333333</v>
      </c>
      <c r="O23" s="13">
        <v>3</v>
      </c>
      <c r="P23" s="13">
        <v>3</v>
      </c>
      <c r="Q23" s="13">
        <v>4</v>
      </c>
      <c r="R23" s="24">
        <f t="shared" si="7"/>
        <v>3.3333333333333335</v>
      </c>
      <c r="S23" s="13">
        <v>3</v>
      </c>
      <c r="T23" s="13">
        <v>2</v>
      </c>
      <c r="U23" s="24">
        <f t="shared" si="8"/>
        <v>2.5</v>
      </c>
      <c r="V23" s="13">
        <v>1</v>
      </c>
      <c r="W23" s="13">
        <v>2</v>
      </c>
      <c r="X23" s="13">
        <v>1</v>
      </c>
      <c r="Y23" s="24">
        <f t="shared" si="9"/>
        <v>1.3333333333333333</v>
      </c>
      <c r="Z23" s="13">
        <v>5</v>
      </c>
      <c r="AA23" s="13">
        <v>2</v>
      </c>
      <c r="AB23" s="13">
        <v>2</v>
      </c>
      <c r="AC23" s="13">
        <v>2</v>
      </c>
      <c r="AD23" s="13">
        <v>3</v>
      </c>
      <c r="AE23" s="24">
        <f t="shared" si="10"/>
        <v>2.8</v>
      </c>
      <c r="AF23" s="13">
        <v>2</v>
      </c>
      <c r="AG23" s="13">
        <v>3</v>
      </c>
      <c r="AH23" s="24">
        <f t="shared" si="11"/>
        <v>2.5</v>
      </c>
      <c r="AI23" s="29">
        <v>3</v>
      </c>
      <c r="AJ23" s="24">
        <f t="shared" si="12"/>
        <v>3</v>
      </c>
      <c r="AK23" s="14"/>
      <c r="AL23" s="14"/>
      <c r="AM23" s="14"/>
      <c r="AN23" s="14"/>
      <c r="AO23" s="14"/>
      <c r="AP23" s="14"/>
      <c r="AQ23" s="14"/>
      <c r="AR23" s="14"/>
      <c r="AS23" s="14"/>
      <c r="AT23" s="14"/>
      <c r="AU23" s="14"/>
      <c r="AV23" s="14"/>
      <c r="AW23" s="14"/>
      <c r="AX23" s="14"/>
      <c r="AY23" s="14"/>
      <c r="AZ23" s="14"/>
      <c r="BA23" s="14"/>
      <c r="BB23" s="14"/>
      <c r="BC23" s="14"/>
      <c r="BD23" s="15"/>
    </row>
    <row r="24" spans="1:56" s="16" customFormat="1" ht="15" customHeight="1">
      <c r="A24" s="5" t="s">
        <v>154</v>
      </c>
      <c r="B24" s="12" t="str">
        <f>LEFT(A24,1)&amp;" Sys"&amp;ROW()-3</f>
        <v>T Sys21</v>
      </c>
      <c r="C24" s="12"/>
      <c r="D24" s="97" t="str">
        <f t="shared" si="6"/>
        <v>T Sys21</v>
      </c>
      <c r="E24" s="12"/>
      <c r="F24" s="12"/>
      <c r="G24" s="12"/>
      <c r="H24" s="12"/>
      <c r="I24" s="12"/>
      <c r="J24" s="12"/>
      <c r="K24" s="24">
        <f t="shared" si="2"/>
      </c>
      <c r="L24" s="24">
        <f t="shared" si="3"/>
        <v>4.854166666666666</v>
      </c>
      <c r="M24" s="24">
        <f t="shared" si="4"/>
        <v>5</v>
      </c>
      <c r="N24" s="24">
        <f t="shared" si="5"/>
        <v>4.708333333333333</v>
      </c>
      <c r="O24" s="13">
        <v>5</v>
      </c>
      <c r="P24" s="13">
        <v>5</v>
      </c>
      <c r="Q24" s="13">
        <v>5</v>
      </c>
      <c r="R24" s="24">
        <f t="shared" si="7"/>
        <v>5</v>
      </c>
      <c r="S24" s="13">
        <v>5</v>
      </c>
      <c r="T24" s="13">
        <v>5</v>
      </c>
      <c r="U24" s="24">
        <f t="shared" si="8"/>
        <v>5</v>
      </c>
      <c r="V24" s="13">
        <v>5</v>
      </c>
      <c r="W24" s="13">
        <v>5</v>
      </c>
      <c r="X24" s="13">
        <v>3</v>
      </c>
      <c r="Y24" s="24">
        <f t="shared" si="9"/>
        <v>4.333333333333333</v>
      </c>
      <c r="Z24" s="13">
        <v>5</v>
      </c>
      <c r="AA24" s="13">
        <v>5</v>
      </c>
      <c r="AB24" s="13">
        <v>5</v>
      </c>
      <c r="AC24" s="13">
        <v>5</v>
      </c>
      <c r="AD24" s="13">
        <v>5</v>
      </c>
      <c r="AE24" s="24">
        <f t="shared" si="10"/>
        <v>5</v>
      </c>
      <c r="AF24" s="13">
        <v>5</v>
      </c>
      <c r="AG24" s="13">
        <v>4</v>
      </c>
      <c r="AH24" s="24">
        <f t="shared" si="11"/>
        <v>4.5</v>
      </c>
      <c r="AI24" s="29">
        <v>5</v>
      </c>
      <c r="AJ24" s="24">
        <f t="shared" si="12"/>
        <v>5</v>
      </c>
      <c r="AK24" s="14"/>
      <c r="AL24" s="14"/>
      <c r="AM24" s="14"/>
      <c r="AN24" s="14"/>
      <c r="AO24" s="14"/>
      <c r="AP24" s="14"/>
      <c r="AQ24" s="14"/>
      <c r="AR24" s="14"/>
      <c r="AS24" s="14"/>
      <c r="AT24" s="14"/>
      <c r="AU24" s="14"/>
      <c r="AV24" s="14"/>
      <c r="AW24" s="14"/>
      <c r="AX24" s="14"/>
      <c r="AY24" s="14"/>
      <c r="AZ24" s="14"/>
      <c r="BA24" s="14"/>
      <c r="BB24" s="14"/>
      <c r="BC24" s="14"/>
      <c r="BD24" s="15"/>
    </row>
    <row r="25" spans="1:56" s="16" customFormat="1" ht="15" customHeight="1">
      <c r="A25" s="5" t="s">
        <v>154</v>
      </c>
      <c r="B25" s="12" t="str">
        <f>LEFT(A25,1)&amp;" Sys"&amp;ROW()-3</f>
        <v>T Sys22</v>
      </c>
      <c r="C25" s="12"/>
      <c r="D25" s="97" t="str">
        <f t="shared" si="6"/>
        <v>T Sys22</v>
      </c>
      <c r="E25" s="12"/>
      <c r="F25" s="12"/>
      <c r="G25" s="12"/>
      <c r="H25" s="12"/>
      <c r="I25" s="12"/>
      <c r="J25" s="12"/>
      <c r="K25" s="24">
        <f t="shared" si="2"/>
      </c>
      <c r="L25" s="24">
        <f t="shared" si="3"/>
        <v>3.0708333333333333</v>
      </c>
      <c r="M25" s="24">
        <f t="shared" si="4"/>
        <v>3.5</v>
      </c>
      <c r="N25" s="24">
        <f t="shared" si="5"/>
        <v>2.6416666666666666</v>
      </c>
      <c r="O25" s="13">
        <v>3</v>
      </c>
      <c r="P25" s="13">
        <v>3</v>
      </c>
      <c r="Q25" s="13">
        <v>3</v>
      </c>
      <c r="R25" s="24">
        <f t="shared" si="7"/>
        <v>3</v>
      </c>
      <c r="S25" s="13">
        <v>5</v>
      </c>
      <c r="T25" s="13">
        <v>3</v>
      </c>
      <c r="U25" s="24">
        <f t="shared" si="8"/>
        <v>4</v>
      </c>
      <c r="V25" s="13">
        <v>2</v>
      </c>
      <c r="W25" s="13">
        <v>3</v>
      </c>
      <c r="X25" s="13">
        <v>3</v>
      </c>
      <c r="Y25" s="24">
        <f t="shared" si="9"/>
        <v>2.6666666666666665</v>
      </c>
      <c r="Z25" s="13">
        <v>2</v>
      </c>
      <c r="AA25" s="13">
        <v>3</v>
      </c>
      <c r="AB25" s="13">
        <v>2</v>
      </c>
      <c r="AC25" s="13">
        <v>2</v>
      </c>
      <c r="AD25" s="13">
        <v>3</v>
      </c>
      <c r="AE25" s="24">
        <f t="shared" si="10"/>
        <v>2.4</v>
      </c>
      <c r="AF25" s="13">
        <v>2</v>
      </c>
      <c r="AG25" s="13">
        <v>3</v>
      </c>
      <c r="AH25" s="24">
        <f t="shared" si="11"/>
        <v>2.5</v>
      </c>
      <c r="AI25" s="29">
        <v>3</v>
      </c>
      <c r="AJ25" s="24">
        <f t="shared" si="12"/>
        <v>3</v>
      </c>
      <c r="AK25" s="14"/>
      <c r="AL25" s="14"/>
      <c r="AM25" s="14"/>
      <c r="AN25" s="14"/>
      <c r="AO25" s="14"/>
      <c r="AP25" s="14"/>
      <c r="AQ25" s="14"/>
      <c r="AR25" s="14"/>
      <c r="AS25" s="14"/>
      <c r="AT25" s="14"/>
      <c r="AU25" s="14"/>
      <c r="AV25" s="14"/>
      <c r="AW25" s="14"/>
      <c r="AX25" s="14"/>
      <c r="AY25" s="14"/>
      <c r="AZ25" s="14"/>
      <c r="BA25" s="14"/>
      <c r="BB25" s="14"/>
      <c r="BC25" s="14"/>
      <c r="BD25" s="15"/>
    </row>
    <row r="26" spans="1:56" s="16" customFormat="1" ht="15" customHeight="1">
      <c r="A26" s="5" t="s">
        <v>154</v>
      </c>
      <c r="B26" s="12" t="str">
        <f>LEFT(A26,1)&amp;" Sys"&amp;ROW()-3</f>
        <v>T Sys23</v>
      </c>
      <c r="C26" s="12"/>
      <c r="D26" s="97" t="str">
        <f t="shared" si="6"/>
        <v>T Sys23</v>
      </c>
      <c r="E26" s="12"/>
      <c r="F26" s="12"/>
      <c r="G26" s="12"/>
      <c r="H26" s="12"/>
      <c r="I26" s="12"/>
      <c r="J26" s="12"/>
      <c r="K26" s="24">
        <f t="shared" si="2"/>
      </c>
      <c r="L26" s="24">
        <f t="shared" si="3"/>
        <v>2.895833333333333</v>
      </c>
      <c r="M26" s="24">
        <f t="shared" si="4"/>
        <v>3.083333333333333</v>
      </c>
      <c r="N26" s="24">
        <f t="shared" si="5"/>
        <v>2.7083333333333335</v>
      </c>
      <c r="O26" s="13">
        <v>5</v>
      </c>
      <c r="P26" s="13">
        <v>3</v>
      </c>
      <c r="Q26" s="13">
        <v>3</v>
      </c>
      <c r="R26" s="24">
        <f t="shared" si="7"/>
        <v>3.6666666666666665</v>
      </c>
      <c r="S26" s="13">
        <v>1</v>
      </c>
      <c r="T26" s="13">
        <v>4</v>
      </c>
      <c r="U26" s="24">
        <f t="shared" si="8"/>
        <v>2.5</v>
      </c>
      <c r="V26" s="13">
        <v>3</v>
      </c>
      <c r="W26" s="13">
        <v>3</v>
      </c>
      <c r="X26" s="13">
        <v>1</v>
      </c>
      <c r="Y26" s="24">
        <f t="shared" si="9"/>
        <v>2.3333333333333335</v>
      </c>
      <c r="Z26" s="13">
        <v>3</v>
      </c>
      <c r="AA26" s="13">
        <v>3</v>
      </c>
      <c r="AB26" s="13">
        <v>3</v>
      </c>
      <c r="AC26" s="13">
        <v>3</v>
      </c>
      <c r="AD26" s="13">
        <v>3</v>
      </c>
      <c r="AE26" s="24">
        <f t="shared" si="10"/>
        <v>3</v>
      </c>
      <c r="AF26" s="13">
        <v>4</v>
      </c>
      <c r="AG26" s="13">
        <v>5</v>
      </c>
      <c r="AH26" s="24">
        <f t="shared" si="11"/>
        <v>4.5</v>
      </c>
      <c r="AI26" s="29">
        <v>1</v>
      </c>
      <c r="AJ26" s="24">
        <f t="shared" si="12"/>
        <v>1</v>
      </c>
      <c r="AK26" s="14"/>
      <c r="AL26" s="14"/>
      <c r="AM26" s="14"/>
      <c r="AN26" s="14"/>
      <c r="AO26" s="14"/>
      <c r="AP26" s="14"/>
      <c r="AQ26" s="14"/>
      <c r="AR26" s="14"/>
      <c r="AS26" s="14"/>
      <c r="AT26" s="14"/>
      <c r="AU26" s="14"/>
      <c r="AV26" s="14"/>
      <c r="AW26" s="14"/>
      <c r="AX26" s="14"/>
      <c r="AY26" s="14"/>
      <c r="AZ26" s="14"/>
      <c r="BA26" s="14"/>
      <c r="BB26" s="14"/>
      <c r="BC26" s="14"/>
      <c r="BD26" s="15"/>
    </row>
    <row r="27" spans="1:56" s="16" customFormat="1" ht="15" customHeight="1">
      <c r="A27" s="5" t="s">
        <v>154</v>
      </c>
      <c r="B27" s="12" t="str">
        <f>LEFT(A27,1)&amp;" Sys"&amp;ROW()-3</f>
        <v>T Sys24</v>
      </c>
      <c r="C27" s="12"/>
      <c r="D27" s="97" t="str">
        <f t="shared" si="6"/>
        <v>T Sys24</v>
      </c>
      <c r="E27" s="12"/>
      <c r="F27" s="12"/>
      <c r="G27" s="12"/>
      <c r="H27" s="12"/>
      <c r="I27" s="12"/>
      <c r="J27" s="12"/>
      <c r="K27" s="24">
        <f t="shared" si="2"/>
      </c>
      <c r="L27" s="24">
        <f t="shared" si="3"/>
        <v>2.8125</v>
      </c>
      <c r="M27" s="24">
        <f t="shared" si="4"/>
        <v>2.916666666666667</v>
      </c>
      <c r="N27" s="24">
        <f t="shared" si="5"/>
        <v>2.7083333333333335</v>
      </c>
      <c r="O27" s="13">
        <v>3</v>
      </c>
      <c r="P27" s="13">
        <v>4</v>
      </c>
      <c r="Q27" s="13">
        <v>3</v>
      </c>
      <c r="R27" s="24">
        <f t="shared" si="7"/>
        <v>3.3333333333333335</v>
      </c>
      <c r="S27" s="13">
        <v>3</v>
      </c>
      <c r="T27" s="13">
        <v>2</v>
      </c>
      <c r="U27" s="24">
        <f t="shared" si="8"/>
        <v>2.5</v>
      </c>
      <c r="V27" s="13">
        <v>4</v>
      </c>
      <c r="W27" s="13">
        <v>3</v>
      </c>
      <c r="X27" s="13">
        <v>3</v>
      </c>
      <c r="Y27" s="24">
        <f t="shared" si="9"/>
        <v>3.3333333333333335</v>
      </c>
      <c r="Z27" s="13">
        <v>2</v>
      </c>
      <c r="AA27" s="13">
        <v>3</v>
      </c>
      <c r="AB27" s="13">
        <v>3</v>
      </c>
      <c r="AC27" s="13">
        <v>3</v>
      </c>
      <c r="AD27" s="13">
        <v>4</v>
      </c>
      <c r="AE27" s="24">
        <f t="shared" si="10"/>
        <v>3</v>
      </c>
      <c r="AF27" s="13">
        <v>3</v>
      </c>
      <c r="AG27" s="13">
        <v>2</v>
      </c>
      <c r="AH27" s="24">
        <f t="shared" si="11"/>
        <v>2.5</v>
      </c>
      <c r="AI27" s="29">
        <v>2</v>
      </c>
      <c r="AJ27" s="24">
        <f t="shared" si="12"/>
        <v>2</v>
      </c>
      <c r="AK27" s="14"/>
      <c r="AL27" s="14"/>
      <c r="AM27" s="14"/>
      <c r="AN27" s="14"/>
      <c r="AO27" s="14"/>
      <c r="AP27" s="14"/>
      <c r="AQ27" s="14"/>
      <c r="AR27" s="14"/>
      <c r="AS27" s="14"/>
      <c r="AT27" s="14"/>
      <c r="AU27" s="14"/>
      <c r="AV27" s="14"/>
      <c r="AW27" s="14"/>
      <c r="AX27" s="14"/>
      <c r="AY27" s="14"/>
      <c r="AZ27" s="14"/>
      <c r="BA27" s="14"/>
      <c r="BB27" s="14"/>
      <c r="BC27" s="14"/>
      <c r="BD27" s="15"/>
    </row>
    <row r="28" spans="1:56" s="16" customFormat="1" ht="15" customHeight="1">
      <c r="A28" s="5" t="s">
        <v>154</v>
      </c>
      <c r="B28" s="12"/>
      <c r="C28" s="12" t="str">
        <f aca="true" t="shared" si="14" ref="C28:C33">LEFT(A28,1)&amp;" Serv"&amp;ROW()-3</f>
        <v>T Serv25</v>
      </c>
      <c r="D28" s="97" t="str">
        <f t="shared" si="6"/>
        <v>T Serv25</v>
      </c>
      <c r="E28" s="12"/>
      <c r="F28" s="12"/>
      <c r="G28" s="12"/>
      <c r="H28" s="12"/>
      <c r="I28" s="12"/>
      <c r="J28" s="12"/>
      <c r="K28" s="24">
        <f t="shared" si="2"/>
      </c>
      <c r="L28" s="24">
        <f t="shared" si="3"/>
        <v>3.4375</v>
      </c>
      <c r="M28" s="24">
        <f t="shared" si="4"/>
        <v>3.416666666666667</v>
      </c>
      <c r="N28" s="24">
        <f t="shared" si="5"/>
        <v>3.4583333333333335</v>
      </c>
      <c r="O28" s="13">
        <v>2</v>
      </c>
      <c r="P28" s="13">
        <v>3</v>
      </c>
      <c r="Q28" s="13">
        <v>2</v>
      </c>
      <c r="R28" s="24">
        <f t="shared" si="7"/>
        <v>2.3333333333333335</v>
      </c>
      <c r="S28" s="13">
        <v>5</v>
      </c>
      <c r="T28" s="13">
        <v>4</v>
      </c>
      <c r="U28" s="24">
        <f t="shared" si="8"/>
        <v>4.5</v>
      </c>
      <c r="V28" s="13">
        <v>3</v>
      </c>
      <c r="W28" s="13">
        <v>4</v>
      </c>
      <c r="X28" s="13">
        <v>3</v>
      </c>
      <c r="Y28" s="24">
        <f t="shared" si="9"/>
        <v>3.3333333333333335</v>
      </c>
      <c r="Z28" s="13">
        <v>5</v>
      </c>
      <c r="AA28" s="13">
        <v>2</v>
      </c>
      <c r="AB28" s="13">
        <v>2</v>
      </c>
      <c r="AC28" s="13">
        <v>4</v>
      </c>
      <c r="AD28" s="13">
        <v>2</v>
      </c>
      <c r="AE28" s="24">
        <f t="shared" si="10"/>
        <v>3</v>
      </c>
      <c r="AF28" s="13">
        <v>3</v>
      </c>
      <c r="AG28" s="13">
        <v>4</v>
      </c>
      <c r="AH28" s="24">
        <f t="shared" si="11"/>
        <v>3.5</v>
      </c>
      <c r="AI28" s="29">
        <v>4</v>
      </c>
      <c r="AJ28" s="24">
        <f t="shared" si="12"/>
        <v>4</v>
      </c>
      <c r="AK28" s="14"/>
      <c r="AL28" s="14"/>
      <c r="AM28" s="14"/>
      <c r="AN28" s="14"/>
      <c r="AO28" s="14"/>
      <c r="AP28" s="14"/>
      <c r="AQ28" s="14"/>
      <c r="AR28" s="14"/>
      <c r="AS28" s="14"/>
      <c r="AT28" s="14"/>
      <c r="AU28" s="14"/>
      <c r="AV28" s="14"/>
      <c r="AW28" s="14"/>
      <c r="AX28" s="14"/>
      <c r="AY28" s="14"/>
      <c r="AZ28" s="14"/>
      <c r="BA28" s="14"/>
      <c r="BB28" s="14"/>
      <c r="BC28" s="14"/>
      <c r="BD28" s="15"/>
    </row>
    <row r="29" spans="1:56" s="16" customFormat="1" ht="15" customHeight="1">
      <c r="A29" s="5" t="s">
        <v>154</v>
      </c>
      <c r="B29" s="12"/>
      <c r="C29" s="12" t="str">
        <f t="shared" si="14"/>
        <v>T Serv26</v>
      </c>
      <c r="D29" s="97" t="str">
        <f t="shared" si="6"/>
        <v>T Serv26</v>
      </c>
      <c r="E29" s="12"/>
      <c r="F29" s="12"/>
      <c r="G29" s="12"/>
      <c r="H29" s="12"/>
      <c r="I29" s="12"/>
      <c r="J29" s="12"/>
      <c r="K29" s="24">
        <f t="shared" si="2"/>
      </c>
      <c r="L29" s="24">
        <f t="shared" si="3"/>
        <v>3.129166666666667</v>
      </c>
      <c r="M29" s="24">
        <f t="shared" si="4"/>
        <v>3.416666666666667</v>
      </c>
      <c r="N29" s="24">
        <f t="shared" si="5"/>
        <v>2.841666666666667</v>
      </c>
      <c r="O29" s="13">
        <v>2</v>
      </c>
      <c r="P29" s="13">
        <v>4</v>
      </c>
      <c r="Q29" s="13">
        <v>4</v>
      </c>
      <c r="R29" s="24">
        <f t="shared" si="7"/>
        <v>3.3333333333333335</v>
      </c>
      <c r="S29" s="13">
        <v>3</v>
      </c>
      <c r="T29" s="13">
        <v>4</v>
      </c>
      <c r="U29" s="24">
        <f t="shared" si="8"/>
        <v>3.5</v>
      </c>
      <c r="V29" s="13">
        <v>3</v>
      </c>
      <c r="W29" s="13">
        <v>3</v>
      </c>
      <c r="X29" s="13">
        <v>2</v>
      </c>
      <c r="Y29" s="24">
        <f t="shared" si="9"/>
        <v>2.6666666666666665</v>
      </c>
      <c r="Z29" s="13">
        <v>5</v>
      </c>
      <c r="AA29" s="13">
        <v>3</v>
      </c>
      <c r="AB29" s="13">
        <v>5</v>
      </c>
      <c r="AC29" s="13">
        <v>1</v>
      </c>
      <c r="AD29" s="13">
        <v>2</v>
      </c>
      <c r="AE29" s="24">
        <f t="shared" si="10"/>
        <v>3.2</v>
      </c>
      <c r="AF29" s="13">
        <v>3</v>
      </c>
      <c r="AG29" s="13">
        <v>2</v>
      </c>
      <c r="AH29" s="24">
        <f t="shared" si="11"/>
        <v>2.5</v>
      </c>
      <c r="AI29" s="29">
        <v>3</v>
      </c>
      <c r="AJ29" s="24">
        <f t="shared" si="12"/>
        <v>3</v>
      </c>
      <c r="AK29" s="14"/>
      <c r="AL29" s="14"/>
      <c r="AM29" s="14"/>
      <c r="AN29" s="14"/>
      <c r="AO29" s="14"/>
      <c r="AP29" s="14"/>
      <c r="AQ29" s="14"/>
      <c r="AR29" s="14"/>
      <c r="AS29" s="14"/>
      <c r="AT29" s="14"/>
      <c r="AU29" s="14"/>
      <c r="AV29" s="14"/>
      <c r="AW29" s="14"/>
      <c r="AX29" s="14"/>
      <c r="AY29" s="14"/>
      <c r="AZ29" s="14"/>
      <c r="BA29" s="14"/>
      <c r="BB29" s="14"/>
      <c r="BC29" s="14"/>
      <c r="BD29" s="15"/>
    </row>
    <row r="30" spans="1:56" s="16" customFormat="1" ht="15" customHeight="1">
      <c r="A30" s="5" t="s">
        <v>154</v>
      </c>
      <c r="B30" s="12"/>
      <c r="C30" s="12" t="str">
        <f t="shared" si="14"/>
        <v>T Serv27</v>
      </c>
      <c r="D30" s="97" t="str">
        <f t="shared" si="6"/>
        <v>T Serv27</v>
      </c>
      <c r="E30" s="12"/>
      <c r="F30" s="12"/>
      <c r="G30" s="12"/>
      <c r="H30" s="12"/>
      <c r="I30" s="12"/>
      <c r="J30" s="12"/>
      <c r="K30" s="24">
        <f t="shared" si="2"/>
      </c>
      <c r="L30" s="24">
        <f t="shared" si="3"/>
        <v>2.9291666666666667</v>
      </c>
      <c r="M30" s="24">
        <f t="shared" si="4"/>
        <v>3</v>
      </c>
      <c r="N30" s="24">
        <f t="shared" si="5"/>
        <v>2.8583333333333334</v>
      </c>
      <c r="O30" s="13">
        <v>3</v>
      </c>
      <c r="P30" s="13">
        <v>3</v>
      </c>
      <c r="Q30" s="13">
        <v>3</v>
      </c>
      <c r="R30" s="24">
        <f t="shared" si="7"/>
        <v>3</v>
      </c>
      <c r="S30" s="13">
        <v>2</v>
      </c>
      <c r="T30" s="13">
        <v>4</v>
      </c>
      <c r="U30" s="24">
        <f t="shared" si="8"/>
        <v>3</v>
      </c>
      <c r="V30" s="13">
        <v>2</v>
      </c>
      <c r="W30" s="13">
        <v>3</v>
      </c>
      <c r="X30" s="13">
        <v>2</v>
      </c>
      <c r="Y30" s="24">
        <f t="shared" si="9"/>
        <v>2.3333333333333335</v>
      </c>
      <c r="Z30" s="13">
        <v>4</v>
      </c>
      <c r="AA30" s="13">
        <v>4</v>
      </c>
      <c r="AB30" s="13">
        <v>2</v>
      </c>
      <c r="AC30" s="13">
        <v>4</v>
      </c>
      <c r="AD30" s="13">
        <v>4</v>
      </c>
      <c r="AE30" s="24">
        <f t="shared" si="10"/>
        <v>3.6</v>
      </c>
      <c r="AF30" s="13">
        <v>2</v>
      </c>
      <c r="AG30" s="13">
        <v>5</v>
      </c>
      <c r="AH30" s="24">
        <f t="shared" si="11"/>
        <v>3.5</v>
      </c>
      <c r="AI30" s="29">
        <v>2</v>
      </c>
      <c r="AJ30" s="24">
        <f t="shared" si="12"/>
        <v>2</v>
      </c>
      <c r="AK30" s="14"/>
      <c r="AL30" s="14"/>
      <c r="AM30" s="14"/>
      <c r="AN30" s="14"/>
      <c r="AO30" s="14"/>
      <c r="AP30" s="14"/>
      <c r="AQ30" s="14"/>
      <c r="AR30" s="14"/>
      <c r="AS30" s="14"/>
      <c r="AT30" s="14"/>
      <c r="AU30" s="14"/>
      <c r="AV30" s="14"/>
      <c r="AW30" s="14"/>
      <c r="AX30" s="14"/>
      <c r="AY30" s="14"/>
      <c r="AZ30" s="14"/>
      <c r="BA30" s="14"/>
      <c r="BB30" s="14"/>
      <c r="BC30" s="14"/>
      <c r="BD30" s="15"/>
    </row>
    <row r="31" spans="1:56" s="16" customFormat="1" ht="15" customHeight="1">
      <c r="A31" s="5" t="s">
        <v>154</v>
      </c>
      <c r="B31" s="12"/>
      <c r="C31" s="12" t="str">
        <f t="shared" si="14"/>
        <v>T Serv28</v>
      </c>
      <c r="D31" s="97" t="str">
        <f t="shared" si="6"/>
        <v>T Serv28</v>
      </c>
      <c r="E31" s="12"/>
      <c r="F31" s="12"/>
      <c r="G31" s="12"/>
      <c r="H31" s="12"/>
      <c r="I31" s="12"/>
      <c r="J31" s="12"/>
      <c r="K31" s="24">
        <f t="shared" si="2"/>
      </c>
      <c r="L31" s="24">
        <f t="shared" si="3"/>
        <v>3.3208333333333333</v>
      </c>
      <c r="M31" s="24">
        <f t="shared" si="4"/>
        <v>3.333333333333333</v>
      </c>
      <c r="N31" s="24">
        <f t="shared" si="5"/>
        <v>3.3083333333333336</v>
      </c>
      <c r="O31" s="13">
        <v>2</v>
      </c>
      <c r="P31" s="13">
        <v>3</v>
      </c>
      <c r="Q31" s="13">
        <v>3</v>
      </c>
      <c r="R31" s="24">
        <f t="shared" si="7"/>
        <v>2.6666666666666665</v>
      </c>
      <c r="S31" s="13">
        <v>5</v>
      </c>
      <c r="T31" s="13">
        <v>3</v>
      </c>
      <c r="U31" s="24">
        <f t="shared" si="8"/>
        <v>4</v>
      </c>
      <c r="V31" s="13">
        <v>4</v>
      </c>
      <c r="W31" s="13">
        <v>3</v>
      </c>
      <c r="X31" s="13">
        <v>3</v>
      </c>
      <c r="Y31" s="24">
        <f t="shared" si="9"/>
        <v>3.3333333333333335</v>
      </c>
      <c r="Z31" s="13">
        <v>5</v>
      </c>
      <c r="AA31" s="13">
        <v>4</v>
      </c>
      <c r="AB31" s="13">
        <v>3</v>
      </c>
      <c r="AC31" s="13">
        <v>1</v>
      </c>
      <c r="AD31" s="13">
        <v>4</v>
      </c>
      <c r="AE31" s="24">
        <f t="shared" si="10"/>
        <v>3.4</v>
      </c>
      <c r="AF31" s="13">
        <v>4</v>
      </c>
      <c r="AG31" s="13">
        <v>3</v>
      </c>
      <c r="AH31" s="24">
        <f t="shared" si="11"/>
        <v>3.5</v>
      </c>
      <c r="AI31" s="29">
        <v>3</v>
      </c>
      <c r="AJ31" s="24">
        <f t="shared" si="12"/>
        <v>3</v>
      </c>
      <c r="AK31" s="14"/>
      <c r="AL31" s="14"/>
      <c r="AM31" s="14"/>
      <c r="AN31" s="14"/>
      <c r="AO31" s="14"/>
      <c r="AP31" s="14"/>
      <c r="AQ31" s="14"/>
      <c r="AR31" s="14"/>
      <c r="AS31" s="14"/>
      <c r="AT31" s="14"/>
      <c r="AU31" s="14"/>
      <c r="AV31" s="14"/>
      <c r="AW31" s="14"/>
      <c r="AX31" s="14"/>
      <c r="AY31" s="14"/>
      <c r="AZ31" s="14"/>
      <c r="BA31" s="14"/>
      <c r="BB31" s="14"/>
      <c r="BC31" s="14"/>
      <c r="BD31" s="15"/>
    </row>
    <row r="32" spans="1:56" s="16" customFormat="1" ht="15" customHeight="1">
      <c r="A32" s="5" t="s">
        <v>154</v>
      </c>
      <c r="B32" s="12"/>
      <c r="C32" s="12" t="str">
        <f t="shared" si="14"/>
        <v>T Serv29</v>
      </c>
      <c r="D32" s="97" t="str">
        <f t="shared" si="6"/>
        <v>T Serv29</v>
      </c>
      <c r="E32" s="12"/>
      <c r="F32" s="12"/>
      <c r="G32" s="12"/>
      <c r="H32" s="12"/>
      <c r="I32" s="12"/>
      <c r="J32" s="12"/>
      <c r="K32" s="24">
        <f t="shared" si="2"/>
      </c>
      <c r="L32" s="24">
        <f t="shared" si="3"/>
        <v>3.033333333333333</v>
      </c>
      <c r="M32" s="24">
        <f t="shared" si="4"/>
        <v>2.833333333333333</v>
      </c>
      <c r="N32" s="24">
        <f t="shared" si="5"/>
        <v>3.2333333333333334</v>
      </c>
      <c r="O32" s="13">
        <v>3</v>
      </c>
      <c r="P32" s="13">
        <v>3</v>
      </c>
      <c r="Q32" s="13">
        <v>2</v>
      </c>
      <c r="R32" s="24">
        <f t="shared" si="7"/>
        <v>2.6666666666666665</v>
      </c>
      <c r="S32" s="13">
        <v>3</v>
      </c>
      <c r="T32" s="13">
        <v>3</v>
      </c>
      <c r="U32" s="24">
        <f t="shared" si="8"/>
        <v>3</v>
      </c>
      <c r="V32" s="13">
        <v>3</v>
      </c>
      <c r="W32" s="13">
        <v>2</v>
      </c>
      <c r="X32" s="13">
        <v>2</v>
      </c>
      <c r="Y32" s="24">
        <f t="shared" si="9"/>
        <v>2.3333333333333335</v>
      </c>
      <c r="Z32" s="13">
        <v>5</v>
      </c>
      <c r="AA32" s="13">
        <v>3</v>
      </c>
      <c r="AB32" s="13">
        <v>5</v>
      </c>
      <c r="AC32" s="13">
        <v>4</v>
      </c>
      <c r="AD32" s="13">
        <v>1</v>
      </c>
      <c r="AE32" s="24">
        <f t="shared" si="10"/>
        <v>3.6</v>
      </c>
      <c r="AF32" s="13">
        <v>3</v>
      </c>
      <c r="AG32" s="13">
        <v>3</v>
      </c>
      <c r="AH32" s="24">
        <f t="shared" si="11"/>
        <v>3</v>
      </c>
      <c r="AI32" s="29">
        <v>4</v>
      </c>
      <c r="AJ32" s="24">
        <f t="shared" si="12"/>
        <v>4</v>
      </c>
      <c r="AK32" s="14"/>
      <c r="AL32" s="14"/>
      <c r="AM32" s="14"/>
      <c r="AN32" s="14"/>
      <c r="AO32" s="14"/>
      <c r="AP32" s="14"/>
      <c r="AQ32" s="14"/>
      <c r="AR32" s="14"/>
      <c r="AS32" s="14"/>
      <c r="AT32" s="14"/>
      <c r="AU32" s="14"/>
      <c r="AV32" s="14"/>
      <c r="AW32" s="14"/>
      <c r="AX32" s="14"/>
      <c r="AY32" s="14"/>
      <c r="AZ32" s="14"/>
      <c r="BA32" s="14"/>
      <c r="BB32" s="14"/>
      <c r="BC32" s="14"/>
      <c r="BD32" s="15"/>
    </row>
    <row r="33" spans="1:56" s="16" customFormat="1" ht="15" customHeight="1">
      <c r="A33" s="5" t="s">
        <v>154</v>
      </c>
      <c r="B33" s="12"/>
      <c r="C33" s="12" t="str">
        <f t="shared" si="14"/>
        <v>T Serv30</v>
      </c>
      <c r="D33" s="97" t="str">
        <f t="shared" si="6"/>
        <v>T Serv30</v>
      </c>
      <c r="E33" s="12"/>
      <c r="F33" s="12"/>
      <c r="G33" s="12"/>
      <c r="H33" s="12"/>
      <c r="I33" s="12"/>
      <c r="J33" s="12"/>
      <c r="K33" s="24">
        <f t="shared" si="2"/>
      </c>
      <c r="L33" s="24">
        <f t="shared" si="3"/>
        <v>2.8249999999999997</v>
      </c>
      <c r="M33" s="24">
        <f t="shared" si="4"/>
        <v>3.083333333333333</v>
      </c>
      <c r="N33" s="24">
        <f t="shared" si="5"/>
        <v>2.5666666666666664</v>
      </c>
      <c r="O33" s="13">
        <v>3</v>
      </c>
      <c r="P33" s="13">
        <v>3</v>
      </c>
      <c r="Q33" s="13">
        <v>2</v>
      </c>
      <c r="R33" s="24">
        <f t="shared" si="7"/>
        <v>2.6666666666666665</v>
      </c>
      <c r="S33" s="13">
        <v>4</v>
      </c>
      <c r="T33" s="13">
        <v>3</v>
      </c>
      <c r="U33" s="24">
        <f t="shared" si="8"/>
        <v>3.5</v>
      </c>
      <c r="V33" s="13">
        <v>2</v>
      </c>
      <c r="W33" s="13">
        <v>3</v>
      </c>
      <c r="X33" s="13">
        <v>3</v>
      </c>
      <c r="Y33" s="24">
        <f t="shared" si="9"/>
        <v>2.6666666666666665</v>
      </c>
      <c r="Z33" s="13">
        <v>1</v>
      </c>
      <c r="AA33" s="13">
        <v>5</v>
      </c>
      <c r="AB33" s="13">
        <v>1</v>
      </c>
      <c r="AC33" s="13">
        <v>1</v>
      </c>
      <c r="AD33" s="13">
        <v>5</v>
      </c>
      <c r="AE33" s="24">
        <f t="shared" si="10"/>
        <v>2.6</v>
      </c>
      <c r="AF33" s="13">
        <v>3</v>
      </c>
      <c r="AG33" s="13">
        <v>3</v>
      </c>
      <c r="AH33" s="24">
        <f t="shared" si="11"/>
        <v>3</v>
      </c>
      <c r="AI33" s="29">
        <v>2</v>
      </c>
      <c r="AJ33" s="24">
        <f t="shared" si="12"/>
        <v>2</v>
      </c>
      <c r="AK33" s="14"/>
      <c r="AL33" s="14"/>
      <c r="AM33" s="14"/>
      <c r="AN33" s="14"/>
      <c r="AO33" s="14"/>
      <c r="AP33" s="14"/>
      <c r="AQ33" s="14"/>
      <c r="AR33" s="14"/>
      <c r="AS33" s="14"/>
      <c r="AT33" s="14"/>
      <c r="AU33" s="14"/>
      <c r="AV33" s="14"/>
      <c r="AW33" s="14"/>
      <c r="AX33" s="14"/>
      <c r="AY33" s="14"/>
      <c r="AZ33" s="14"/>
      <c r="BA33" s="14"/>
      <c r="BB33" s="14"/>
      <c r="BC33" s="14"/>
      <c r="BD33" s="15"/>
    </row>
    <row r="34" spans="1:56" s="16" customFormat="1" ht="15" customHeight="1">
      <c r="A34" s="5" t="s">
        <v>154</v>
      </c>
      <c r="B34" s="12"/>
      <c r="C34" s="12" t="str">
        <f>LEFT(A34,1)&amp;" Serv"&amp;ROW()-3</f>
        <v>T Serv31</v>
      </c>
      <c r="D34" s="97" t="str">
        <f t="shared" si="6"/>
        <v>T Serv31</v>
      </c>
      <c r="E34" s="12"/>
      <c r="F34" s="36"/>
      <c r="G34" s="36"/>
      <c r="H34" s="36"/>
      <c r="I34" s="36"/>
      <c r="J34" s="36"/>
      <c r="K34" s="24">
        <f t="shared" si="2"/>
      </c>
      <c r="L34" s="24">
        <f t="shared" si="3"/>
        <v>3.6375</v>
      </c>
      <c r="M34" s="24">
        <f t="shared" si="4"/>
        <v>3.75</v>
      </c>
      <c r="N34" s="24">
        <f t="shared" si="5"/>
        <v>3.525</v>
      </c>
      <c r="O34" s="13">
        <v>3</v>
      </c>
      <c r="P34" s="13">
        <v>3</v>
      </c>
      <c r="Q34" s="13">
        <v>3</v>
      </c>
      <c r="R34" s="24">
        <f t="shared" si="7"/>
        <v>3</v>
      </c>
      <c r="S34" s="13">
        <v>5</v>
      </c>
      <c r="T34" s="13">
        <v>4</v>
      </c>
      <c r="U34" s="24">
        <f t="shared" si="8"/>
        <v>4.5</v>
      </c>
      <c r="V34" s="13">
        <v>3</v>
      </c>
      <c r="W34" s="13">
        <v>4</v>
      </c>
      <c r="X34" s="13">
        <v>5</v>
      </c>
      <c r="Y34" s="24">
        <f t="shared" si="9"/>
        <v>4</v>
      </c>
      <c r="Z34" s="13">
        <v>3</v>
      </c>
      <c r="AA34" s="13">
        <v>4</v>
      </c>
      <c r="AB34" s="13">
        <v>5</v>
      </c>
      <c r="AC34" s="13">
        <v>2</v>
      </c>
      <c r="AD34" s="13">
        <v>4</v>
      </c>
      <c r="AE34" s="24">
        <f t="shared" si="10"/>
        <v>3.6</v>
      </c>
      <c r="AF34" s="13">
        <v>3</v>
      </c>
      <c r="AG34" s="13">
        <v>4</v>
      </c>
      <c r="AH34" s="24">
        <f t="shared" si="11"/>
        <v>3.5</v>
      </c>
      <c r="AI34" s="29">
        <v>3</v>
      </c>
      <c r="AJ34" s="24">
        <f t="shared" si="12"/>
        <v>3</v>
      </c>
      <c r="AK34" s="14"/>
      <c r="AL34" s="14"/>
      <c r="AM34" s="14"/>
      <c r="AN34" s="14"/>
      <c r="AO34" s="14"/>
      <c r="AP34" s="14"/>
      <c r="AQ34" s="14"/>
      <c r="AR34" s="14"/>
      <c r="AS34" s="14"/>
      <c r="AT34" s="14"/>
      <c r="AU34" s="14"/>
      <c r="AV34" s="14"/>
      <c r="AW34" s="14"/>
      <c r="AX34" s="14"/>
      <c r="AY34" s="14"/>
      <c r="AZ34" s="14"/>
      <c r="BA34" s="14"/>
      <c r="BB34" s="14"/>
      <c r="BC34" s="14"/>
      <c r="BD34" s="15"/>
    </row>
  </sheetData>
  <mergeCells count="6">
    <mergeCell ref="AF1:AH1"/>
    <mergeCell ref="AI1:AJ1"/>
    <mergeCell ref="O1:R1"/>
    <mergeCell ref="S1:U1"/>
    <mergeCell ref="V1:Y1"/>
    <mergeCell ref="Z1:AE1"/>
  </mergeCells>
  <conditionalFormatting sqref="O4:AJ4 K4:N34 U5:U34 R5:R34 AH5:AJ34 AE5:AE34 Y5:Y34">
    <cfRule type="cellIs" priority="1" dxfId="0" operator="between" stopIfTrue="1">
      <formula>1</formula>
      <formula>2.4</formula>
    </cfRule>
    <cfRule type="cellIs" priority="2" dxfId="1" operator="between" stopIfTrue="1">
      <formula>2.4</formula>
      <formula>3.8</formula>
    </cfRule>
    <cfRule type="cellIs" priority="3" dxfId="2" operator="between" stopIfTrue="1">
      <formula>3.8</formula>
      <formula>5</formula>
    </cfRule>
  </conditionalFormatting>
  <conditionalFormatting sqref="O5:Q34 AF5:AG34 V5:X34 Z5:AD34 S5:T34">
    <cfRule type="cellIs" priority="4" dxfId="0" operator="between" stopIfTrue="1">
      <formula>1</formula>
      <formula>2</formula>
    </cfRule>
    <cfRule type="cellIs" priority="5" dxfId="1" operator="between" stopIfTrue="1">
      <formula>2</formula>
      <formula>4</formula>
    </cfRule>
    <cfRule type="cellIs" priority="6" dxfId="2" operator="between" stopIfTrue="1">
      <formula>4</formula>
      <formula>5</formula>
    </cfRule>
  </conditionalFormatting>
  <conditionalFormatting sqref="A1:A2 A5:A34">
    <cfRule type="cellIs" priority="7" dxfId="3" operator="equal" stopIfTrue="1">
      <formula>"As-Is"</formula>
    </cfRule>
    <cfRule type="cellIs" priority="8" dxfId="4" operator="equal" stopIfTrue="1">
      <formula>"Both"</formula>
    </cfRule>
    <cfRule type="cellIs" priority="9" dxfId="5" operator="equal" stopIfTrue="1">
      <formula>"Target"</formula>
    </cfRule>
  </conditionalFormatting>
  <dataValidations count="1">
    <dataValidation type="list" allowBlank="1" showInputMessage="1" showErrorMessage="1" sqref="A5:A34">
      <formula1>"As-Is,Target, Both"</formula1>
    </dataValidation>
  </dataValidations>
  <hyperlinks>
    <hyperlink ref="O2" location="C_P1" display="System’s capability for supporting associated Strategic goals and objectives as defined in DOI Strategic Plan."/>
    <hyperlink ref="P2" location="C_P1" display="System’s capability for supporting associated Strategic goals and objectives as defined in DOI Strategic Plan."/>
    <hyperlink ref="Q2" location="C_P1" display="System’s capability for supporting associated Strategic goals and objectives as defined in DOI Strategic Plan."/>
    <hyperlink ref="S2" location="C_P1" display="System’s capability for supporting associated Strategic goals and objectives as defined in DOI Strategic Plan."/>
    <hyperlink ref="T2" location="C_P1" display="System’s capability for supporting associated Strategic goals and objectives as defined in DOI Strategic Plan."/>
    <hyperlink ref="V2" location="C_P1" display="System’s capability for supporting associated Strategic goals and objectives as defined in DOI Strategic Plan."/>
    <hyperlink ref="W2" location="C_P1" display="System’s capability for supporting associated Strategic goals and objectives as defined in DOI Strategic Plan."/>
    <hyperlink ref="X2" location="C_P1" display="System’s capability for supporting associated Strategic goals and objectives as defined in DOI Strategic Plan."/>
    <hyperlink ref="Z2" location="C_P1" display="System’s capability for supporting associated Strategic goals and objectives as defined in DOI Strategic Plan."/>
    <hyperlink ref="AA2" location="C_P1" display="System’s capability for supporting associated Strategic goals and objectives as defined in DOI Strategic Plan."/>
    <hyperlink ref="AB2" location="C_P1" display="System’s capability for supporting associated Strategic goals and objectives as defined in DOI Strategic Plan."/>
    <hyperlink ref="AC2" location="C_P1" display="System’s capability for supporting associated Strategic goals and objectives as defined in DOI Strategic Plan."/>
    <hyperlink ref="AD2" location="C_P1" display="System’s capability for supporting associated Strategic goals and objectives as defined in DOI Strategic Plan."/>
    <hyperlink ref="AF2" location="C_P1" display="System’s capability for supporting associated Strategic goals and objectives as defined in DOI Strategic Plan."/>
    <hyperlink ref="AG2" location="C_P1" display="System’s capability for supporting associated Strategic goals and objectives as defined in DOI Strategic Plan."/>
    <hyperlink ref="AI2" location="C_P1" display="System’s capability for supporting associated Strategic goals and objectives as defined in DOI Strategic Plan."/>
  </hyperlinks>
  <printOptions/>
  <pageMargins left="0.1" right="0.1" top="0.37" bottom="0.44" header="0.25" footer="0.1"/>
  <pageSetup fitToWidth="0" fitToHeight="1" horizontalDpi="90" verticalDpi="90" orientation="landscape" scale="72" r:id="rId1"/>
  <headerFooter alignWithMargins="0">
    <oddHeader>&amp;C&amp;A</oddHeader>
    <oddFooter>&amp;C&amp;F&amp;RPage &amp;P</oddFooter>
  </headerFooter>
</worksheet>
</file>

<file path=xl/worksheets/sheet3.xml><?xml version="1.0" encoding="utf-8"?>
<worksheet xmlns="http://schemas.openxmlformats.org/spreadsheetml/2006/main" xmlns:r="http://schemas.openxmlformats.org/officeDocument/2006/relationships">
  <sheetPr codeName="Sheet7">
    <outlinePr summaryRight="0"/>
    <pageSetUpPr fitToPage="1"/>
  </sheetPr>
  <dimension ref="A2:R34"/>
  <sheetViews>
    <sheetView zoomScale="75" zoomScaleNormal="75"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53.28125" style="78" bestFit="1" customWidth="1"/>
    <col min="2" max="2" width="8.7109375" style="78" customWidth="1"/>
    <col min="3" max="18" width="22.57421875" style="0" customWidth="1"/>
  </cols>
  <sheetData>
    <row r="2" spans="1:12" ht="26.25" customHeight="1">
      <c r="A2" s="75"/>
      <c r="B2" s="91"/>
      <c r="C2" s="115"/>
      <c r="D2" s="116"/>
      <c r="E2" s="116"/>
      <c r="F2" s="116"/>
      <c r="G2" s="2"/>
      <c r="H2" s="115"/>
      <c r="I2" s="116"/>
      <c r="J2" s="116"/>
      <c r="K2" s="116"/>
      <c r="L2" s="117"/>
    </row>
    <row r="3" spans="1:18" s="74" customFormat="1" ht="218.25" customHeight="1">
      <c r="A3" s="76"/>
      <c r="B3" s="76"/>
      <c r="C3" s="73" t="str">
        <f>VLOOKUP(C4,'Scoring Criteria Explained'!$A:$B,2,FALSE)</f>
        <v>System’s capability for supporting associated Strategic goals and objectives as defined in DOI Strategic Plan.</v>
      </c>
      <c r="D3" s="73" t="str">
        <f>VLOOKUP(D4,'Scoring Criteria Explained'!$A:$B,2,FALSE)</f>
        <v>Extent of stakeholders feedback for performance measurement and system refinement.</v>
      </c>
      <c r="E3" s="73" t="str">
        <f>VLOOKUP(E4,'Scoring Criteria Explained'!$A:$B,2,FALSE)</f>
        <v>Demonstrate a projected return on investment that is clearly equal to or better than alternative uses of available resources (i.e. enterprise products or services). </v>
      </c>
      <c r="F3" s="73" t="str">
        <f>VLOOKUP(F4,'Scoring Criteria Explained'!$A:$B,2,FALSE)</f>
        <v>Lack of functional overlap with other systems.</v>
      </c>
      <c r="G3" s="73" t="str">
        <f>VLOOKUP(G4,'Scoring Criteria Explained'!$A:$B,2,FALSE)</f>
        <v>System incorporates re-engineered/streamlined business processes (workflow) in an automated fashion that supporting DOI Strategic goals and objectives</v>
      </c>
      <c r="H3" s="73" t="str">
        <f>VLOOKUP(H4,'Scoring Criteria Explained'!$A:$B,2,FALSE)</f>
        <v>Existence and documentation of data standards and quality control procedures.</v>
      </c>
      <c r="I3" s="73" t="str">
        <f>VLOOKUP(I4,'Scoring Criteria Explained'!$A:$B,2,FALSE)</f>
        <v>Relative maturity of system's data storage and access methods.</v>
      </c>
      <c r="J3" s="73" t="str">
        <f>VLOOKUP(J4,'Scoring Criteria Explained'!$A:$B,2,FALSE)</f>
        <v>Relative redundancy of system data.</v>
      </c>
      <c r="K3" s="73" t="str">
        <f>VLOOKUP(K4,'Scoring Criteria Explained'!$A:$B,2,FALSE)</f>
        <v>Degree of enterprise architectural compliance</v>
      </c>
      <c r="L3" s="73" t="str">
        <f>VLOOKUP(L4,'Scoring Criteria Explained'!$A:$B,2,FALSE)</f>
        <v>Extent to which system design requirements are defined and documented.</v>
      </c>
      <c r="M3" s="73" t="str">
        <f>VLOOKUP(M4,'Scoring Criteria Explained'!$A:$B,2,FALSE)</f>
        <v>Extent to which systems interfaces are defined and documented.</v>
      </c>
      <c r="N3" s="73" t="str">
        <f>VLOOKUP(N4,'Scoring Criteria Explained'!$A:$B,2,FALSE)</f>
        <v>Extent to which high-level design or operational concepts are defined.</v>
      </c>
      <c r="O3" s="73" t="str">
        <f>VLOOKUP(O4,'Scoring Criteria Explained'!$A:$B,2,FALSE)</f>
        <v>No alternative private sector or governmental source can efficiently support the function. </v>
      </c>
      <c r="P3" s="73" t="str">
        <f>VLOOKUP(P4,'Scoring Criteria Explained'!$A:$B,2,FALSE)</f>
        <v>Extent of compliance with Technology Reference Model standards, protocols and best practices.</v>
      </c>
      <c r="Q3" s="73" t="str">
        <f>VLOOKUP(Q4,'Scoring Criteria Explained'!$A:$B,2,FALSE)</f>
        <v>Extent of maximum use of shared, existing infrastructure components and services.</v>
      </c>
      <c r="R3" s="73" t="str">
        <f>VLOOKUP(R4,'Scoring Criteria Explained'!$A:$B,2,FALSE)</f>
        <v>Extent to which the system complies with current security requirements and extent of progress through the C&amp;A process</v>
      </c>
    </row>
    <row r="4" spans="1:18" ht="15.75">
      <c r="A4" s="18" t="s">
        <v>6</v>
      </c>
      <c r="B4" s="18" t="s">
        <v>197</v>
      </c>
      <c r="C4" s="18" t="s">
        <v>7</v>
      </c>
      <c r="D4" s="18" t="s">
        <v>8</v>
      </c>
      <c r="E4" s="18" t="s">
        <v>135</v>
      </c>
      <c r="F4" s="18" t="s">
        <v>9</v>
      </c>
      <c r="G4" s="18" t="s">
        <v>10</v>
      </c>
      <c r="H4" s="19" t="s">
        <v>11</v>
      </c>
      <c r="I4" s="18" t="s">
        <v>12</v>
      </c>
      <c r="J4" s="18" t="s">
        <v>13</v>
      </c>
      <c r="K4" s="19" t="s">
        <v>14</v>
      </c>
      <c r="L4" s="18" t="s">
        <v>15</v>
      </c>
      <c r="M4" s="18" t="s">
        <v>16</v>
      </c>
      <c r="N4" s="18" t="s">
        <v>17</v>
      </c>
      <c r="O4" s="18" t="s">
        <v>126</v>
      </c>
      <c r="P4" s="19" t="s">
        <v>18</v>
      </c>
      <c r="Q4" s="18" t="s">
        <v>19</v>
      </c>
      <c r="R4" s="18" t="s">
        <v>20</v>
      </c>
    </row>
    <row r="5" spans="1:18" ht="104.25">
      <c r="A5" s="77" t="str">
        <f>IF('Systems Scoring'!B5&lt;&gt;"",'Systems Scoring'!B5,'Systems Scoring'!C5)</f>
        <v>A Sys2</v>
      </c>
      <c r="B5" s="92" t="str">
        <f>'Systems Scoring'!A5</f>
        <v>As-Is</v>
      </c>
      <c r="C5" s="17" t="s">
        <v>65</v>
      </c>
      <c r="D5" s="17" t="s">
        <v>66</v>
      </c>
      <c r="E5" s="17" t="s">
        <v>192</v>
      </c>
      <c r="F5" s="17" t="s">
        <v>67</v>
      </c>
      <c r="G5" s="17"/>
      <c r="H5" s="17" t="s">
        <v>81</v>
      </c>
      <c r="I5" s="17" t="s">
        <v>82</v>
      </c>
      <c r="J5" s="17" t="s">
        <v>83</v>
      </c>
      <c r="K5" s="17"/>
      <c r="L5" s="17" t="s">
        <v>84</v>
      </c>
      <c r="M5" s="17" t="s">
        <v>85</v>
      </c>
      <c r="N5" s="17" t="s">
        <v>86</v>
      </c>
      <c r="O5" s="17" t="s">
        <v>86</v>
      </c>
      <c r="P5" s="20"/>
      <c r="Q5" s="20"/>
      <c r="R5" s="20"/>
    </row>
    <row r="6" spans="1:18" ht="104.25">
      <c r="A6" s="77" t="str">
        <f>IF('Systems Scoring'!B6&lt;&gt;"",'Systems Scoring'!B6,'Systems Scoring'!C6)</f>
        <v>A Sys3</v>
      </c>
      <c r="B6" s="92" t="str">
        <f>'Systems Scoring'!A6</f>
        <v>As-Is</v>
      </c>
      <c r="C6" s="17" t="s">
        <v>65</v>
      </c>
      <c r="D6" s="17" t="s">
        <v>66</v>
      </c>
      <c r="E6" s="17" t="s">
        <v>192</v>
      </c>
      <c r="F6" s="17" t="s">
        <v>67</v>
      </c>
      <c r="G6" s="17"/>
      <c r="H6" s="17" t="s">
        <v>81</v>
      </c>
      <c r="I6" s="17" t="s">
        <v>82</v>
      </c>
      <c r="J6" s="17" t="s">
        <v>83</v>
      </c>
      <c r="K6" s="17"/>
      <c r="L6" s="17" t="s">
        <v>84</v>
      </c>
      <c r="M6" s="17" t="s">
        <v>85</v>
      </c>
      <c r="N6" s="17" t="s">
        <v>86</v>
      </c>
      <c r="O6" s="17" t="s">
        <v>86</v>
      </c>
      <c r="P6" s="20"/>
      <c r="Q6" s="20"/>
      <c r="R6" s="20"/>
    </row>
    <row r="7" spans="1:18" ht="104.25">
      <c r="A7" s="77" t="str">
        <f>IF('Systems Scoring'!B7&lt;&gt;"",'Systems Scoring'!B7,'Systems Scoring'!C7)</f>
        <v>A Sys4</v>
      </c>
      <c r="B7" s="92" t="str">
        <f>'Systems Scoring'!A7</f>
        <v>As-Is</v>
      </c>
      <c r="C7" s="17" t="s">
        <v>65</v>
      </c>
      <c r="D7" s="17" t="s">
        <v>66</v>
      </c>
      <c r="E7" s="17" t="s">
        <v>192</v>
      </c>
      <c r="F7" s="17" t="s">
        <v>68</v>
      </c>
      <c r="G7" s="17"/>
      <c r="H7" s="17" t="s">
        <v>81</v>
      </c>
      <c r="I7" s="17" t="s">
        <v>82</v>
      </c>
      <c r="J7" s="17" t="s">
        <v>83</v>
      </c>
      <c r="K7" s="17"/>
      <c r="L7" s="17" t="s">
        <v>84</v>
      </c>
      <c r="M7" s="17" t="s">
        <v>85</v>
      </c>
      <c r="N7" s="17" t="s">
        <v>86</v>
      </c>
      <c r="O7" s="17" t="s">
        <v>86</v>
      </c>
      <c r="P7" s="20"/>
      <c r="Q7" s="20"/>
      <c r="R7" s="20"/>
    </row>
    <row r="8" spans="1:18" ht="91.5">
      <c r="A8" s="77" t="str">
        <f>IF('Systems Scoring'!B8&lt;&gt;"",'Systems Scoring'!B8,'Systems Scoring'!C8)</f>
        <v>A Sys5</v>
      </c>
      <c r="B8" s="92" t="str">
        <f>'Systems Scoring'!A8</f>
        <v>As-Is</v>
      </c>
      <c r="C8" s="17" t="s">
        <v>65</v>
      </c>
      <c r="D8" s="17" t="s">
        <v>69</v>
      </c>
      <c r="E8" s="17" t="s">
        <v>192</v>
      </c>
      <c r="F8" s="17" t="s">
        <v>67</v>
      </c>
      <c r="G8" s="17"/>
      <c r="H8" s="17" t="s">
        <v>81</v>
      </c>
      <c r="I8" s="17" t="s">
        <v>82</v>
      </c>
      <c r="J8" s="17" t="s">
        <v>83</v>
      </c>
      <c r="K8" s="17"/>
      <c r="L8" s="17" t="s">
        <v>84</v>
      </c>
      <c r="M8" s="17" t="s">
        <v>85</v>
      </c>
      <c r="N8" s="17" t="s">
        <v>86</v>
      </c>
      <c r="O8" s="17" t="s">
        <v>86</v>
      </c>
      <c r="P8" s="20"/>
      <c r="Q8" s="20"/>
      <c r="R8" s="20"/>
    </row>
    <row r="9" spans="1:18" ht="104.25">
      <c r="A9" s="77" t="str">
        <f>IF('Systems Scoring'!B9&lt;&gt;"",'Systems Scoring'!B9,'Systems Scoring'!C9)</f>
        <v>A Sys6</v>
      </c>
      <c r="B9" s="92" t="str">
        <f>'Systems Scoring'!A9</f>
        <v>As-Is</v>
      </c>
      <c r="C9" s="17" t="s">
        <v>65</v>
      </c>
      <c r="D9" s="17" t="s">
        <v>66</v>
      </c>
      <c r="E9" s="17" t="s">
        <v>192</v>
      </c>
      <c r="F9" s="17" t="s">
        <v>67</v>
      </c>
      <c r="G9" s="17"/>
      <c r="H9" s="17" t="s">
        <v>81</v>
      </c>
      <c r="I9" s="17" t="s">
        <v>82</v>
      </c>
      <c r="J9" s="17" t="s">
        <v>83</v>
      </c>
      <c r="K9" s="17"/>
      <c r="L9" s="17" t="s">
        <v>84</v>
      </c>
      <c r="M9" s="17" t="s">
        <v>85</v>
      </c>
      <c r="N9" s="17" t="s">
        <v>86</v>
      </c>
      <c r="O9" s="17" t="s">
        <v>86</v>
      </c>
      <c r="P9" s="20"/>
      <c r="Q9" s="20"/>
      <c r="R9" s="20"/>
    </row>
    <row r="10" spans="1:18" ht="66">
      <c r="A10" s="77" t="str">
        <f>IF('Systems Scoring'!B10&lt;&gt;"",'Systems Scoring'!B10,'Systems Scoring'!C10)</f>
        <v>A Sys7</v>
      </c>
      <c r="B10" s="92" t="str">
        <f>'Systems Scoring'!A10</f>
        <v>As-Is</v>
      </c>
      <c r="C10" s="17" t="s">
        <v>65</v>
      </c>
      <c r="D10" s="21" t="s">
        <v>70</v>
      </c>
      <c r="E10" s="21" t="s">
        <v>193</v>
      </c>
      <c r="F10" s="21" t="s">
        <v>71</v>
      </c>
      <c r="G10" s="17"/>
      <c r="H10" s="17" t="s">
        <v>87</v>
      </c>
      <c r="I10" s="17" t="s">
        <v>88</v>
      </c>
      <c r="J10" s="17" t="s">
        <v>89</v>
      </c>
      <c r="K10" s="17"/>
      <c r="L10" s="17" t="s">
        <v>90</v>
      </c>
      <c r="M10" s="17" t="s">
        <v>91</v>
      </c>
      <c r="N10" s="17" t="s">
        <v>92</v>
      </c>
      <c r="O10" s="17" t="s">
        <v>92</v>
      </c>
      <c r="P10" s="20"/>
      <c r="Q10" s="20"/>
      <c r="R10" s="20"/>
    </row>
    <row r="11" spans="1:18" ht="104.25">
      <c r="A11" s="77" t="str">
        <f>IF('Systems Scoring'!B11&lt;&gt;"",'Systems Scoring'!B11,'Systems Scoring'!C11)</f>
        <v>A Sys8</v>
      </c>
      <c r="B11" s="92" t="str">
        <f>'Systems Scoring'!A11</f>
        <v>As-Is</v>
      </c>
      <c r="C11" s="17" t="s">
        <v>65</v>
      </c>
      <c r="D11" s="17" t="s">
        <v>66</v>
      </c>
      <c r="E11" s="17"/>
      <c r="F11" s="17" t="s">
        <v>72</v>
      </c>
      <c r="G11" s="17"/>
      <c r="H11" s="17" t="s">
        <v>81</v>
      </c>
      <c r="I11" s="17" t="s">
        <v>82</v>
      </c>
      <c r="J11" s="17" t="s">
        <v>89</v>
      </c>
      <c r="K11" s="17"/>
      <c r="L11" s="17" t="s">
        <v>84</v>
      </c>
      <c r="M11" s="17" t="s">
        <v>85</v>
      </c>
      <c r="N11" s="17" t="s">
        <v>86</v>
      </c>
      <c r="O11" s="17" t="s">
        <v>86</v>
      </c>
      <c r="P11" s="20"/>
      <c r="Q11" s="20"/>
      <c r="R11" s="20"/>
    </row>
    <row r="12" spans="1:18" ht="104.25">
      <c r="A12" s="77" t="str">
        <f>IF('Systems Scoring'!B12&lt;&gt;"",'Systems Scoring'!B12,'Systems Scoring'!C12)</f>
        <v>A Sys9</v>
      </c>
      <c r="B12" s="92" t="str">
        <f>'Systems Scoring'!A12</f>
        <v>As-Is</v>
      </c>
      <c r="C12" s="17" t="s">
        <v>65</v>
      </c>
      <c r="D12" s="17" t="s">
        <v>66</v>
      </c>
      <c r="E12" s="17"/>
      <c r="F12" s="21" t="s">
        <v>73</v>
      </c>
      <c r="G12" s="17"/>
      <c r="H12" s="17" t="s">
        <v>81</v>
      </c>
      <c r="I12" s="17" t="s">
        <v>93</v>
      </c>
      <c r="J12" s="17" t="s">
        <v>89</v>
      </c>
      <c r="K12" s="17"/>
      <c r="L12" s="17" t="s">
        <v>94</v>
      </c>
      <c r="M12" s="17" t="s">
        <v>95</v>
      </c>
      <c r="N12" s="17" t="s">
        <v>96</v>
      </c>
      <c r="O12" s="17" t="s">
        <v>96</v>
      </c>
      <c r="P12" s="20"/>
      <c r="Q12" s="20"/>
      <c r="R12" s="20"/>
    </row>
    <row r="13" spans="1:18" ht="91.5">
      <c r="A13" s="77" t="str">
        <f>IF('Systems Scoring'!B13&lt;&gt;"",'Systems Scoring'!B13,'Systems Scoring'!C13)</f>
        <v>A Sys10</v>
      </c>
      <c r="B13" s="92" t="str">
        <f>'Systems Scoring'!A13</f>
        <v>As-Is</v>
      </c>
      <c r="C13" s="17" t="s">
        <v>65</v>
      </c>
      <c r="D13" s="17" t="s">
        <v>69</v>
      </c>
      <c r="E13" s="17"/>
      <c r="F13" s="17" t="s">
        <v>67</v>
      </c>
      <c r="G13" s="17"/>
      <c r="H13" s="17" t="s">
        <v>81</v>
      </c>
      <c r="I13" s="17" t="s">
        <v>82</v>
      </c>
      <c r="J13" s="17" t="s">
        <v>83</v>
      </c>
      <c r="K13" s="17"/>
      <c r="L13" s="17" t="s">
        <v>84</v>
      </c>
      <c r="M13" s="17" t="s">
        <v>85</v>
      </c>
      <c r="N13" s="17" t="s">
        <v>86</v>
      </c>
      <c r="O13" s="17" t="s">
        <v>86</v>
      </c>
      <c r="P13" s="20"/>
      <c r="Q13" s="20"/>
      <c r="R13" s="20"/>
    </row>
    <row r="14" spans="1:18" ht="104.25">
      <c r="A14" s="77" t="str">
        <f>IF('Systems Scoring'!B14&lt;&gt;"",'Systems Scoring'!B14,'Systems Scoring'!C14)</f>
        <v>B Sys11</v>
      </c>
      <c r="B14" s="92" t="str">
        <f>'Systems Scoring'!A14</f>
        <v>Both</v>
      </c>
      <c r="C14" s="17" t="s">
        <v>65</v>
      </c>
      <c r="D14" s="17" t="s">
        <v>66</v>
      </c>
      <c r="E14" s="17"/>
      <c r="F14" s="17" t="s">
        <v>67</v>
      </c>
      <c r="G14" s="17"/>
      <c r="H14" s="17" t="s">
        <v>81</v>
      </c>
      <c r="I14" s="17" t="s">
        <v>93</v>
      </c>
      <c r="J14" s="17" t="s">
        <v>83</v>
      </c>
      <c r="K14" s="17"/>
      <c r="L14" s="17" t="s">
        <v>94</v>
      </c>
      <c r="M14" s="17" t="s">
        <v>95</v>
      </c>
      <c r="N14" s="17" t="s">
        <v>97</v>
      </c>
      <c r="O14" s="17" t="s">
        <v>97</v>
      </c>
      <c r="P14" s="20"/>
      <c r="Q14" s="20"/>
      <c r="R14" s="20"/>
    </row>
    <row r="15" spans="1:18" ht="104.25">
      <c r="A15" s="77" t="str">
        <f>IF('Systems Scoring'!B15&lt;&gt;"",'Systems Scoring'!B15,'Systems Scoring'!C15)</f>
        <v>B Sys12</v>
      </c>
      <c r="B15" s="92" t="str">
        <f>'Systems Scoring'!A15</f>
        <v>Both</v>
      </c>
      <c r="C15" s="17" t="s">
        <v>65</v>
      </c>
      <c r="D15" s="17" t="s">
        <v>66</v>
      </c>
      <c r="E15" s="17"/>
      <c r="F15" s="21" t="s">
        <v>74</v>
      </c>
      <c r="G15" s="17"/>
      <c r="H15" s="17" t="s">
        <v>81</v>
      </c>
      <c r="I15" s="17" t="s">
        <v>93</v>
      </c>
      <c r="J15" s="17" t="s">
        <v>89</v>
      </c>
      <c r="K15" s="17"/>
      <c r="L15" s="17" t="s">
        <v>94</v>
      </c>
      <c r="M15" s="17" t="s">
        <v>95</v>
      </c>
      <c r="N15" s="17" t="s">
        <v>92</v>
      </c>
      <c r="O15" s="17" t="s">
        <v>92</v>
      </c>
      <c r="P15" s="20"/>
      <c r="Q15" s="20"/>
      <c r="R15" s="20"/>
    </row>
    <row r="16" spans="1:18" ht="104.25">
      <c r="A16" s="77" t="str">
        <f>IF('Systems Scoring'!B16&lt;&gt;"",'Systems Scoring'!B16,'Systems Scoring'!C16)</f>
        <v>B Sys13</v>
      </c>
      <c r="B16" s="92" t="str">
        <f>'Systems Scoring'!A16</f>
        <v>Both</v>
      </c>
      <c r="C16" s="17" t="s">
        <v>65</v>
      </c>
      <c r="D16" s="17" t="s">
        <v>66</v>
      </c>
      <c r="E16" s="17"/>
      <c r="F16" s="17" t="s">
        <v>72</v>
      </c>
      <c r="G16" s="17"/>
      <c r="H16" s="17" t="s">
        <v>81</v>
      </c>
      <c r="I16" s="17" t="s">
        <v>82</v>
      </c>
      <c r="J16" s="17" t="s">
        <v>89</v>
      </c>
      <c r="K16" s="17"/>
      <c r="L16" s="17" t="s">
        <v>84</v>
      </c>
      <c r="M16" s="17" t="s">
        <v>85</v>
      </c>
      <c r="N16" s="17" t="s">
        <v>86</v>
      </c>
      <c r="O16" s="17" t="s">
        <v>86</v>
      </c>
      <c r="P16" s="20"/>
      <c r="Q16" s="20"/>
      <c r="R16" s="20"/>
    </row>
    <row r="17" spans="1:18" ht="66">
      <c r="A17" s="77" t="str">
        <f>IF('Systems Scoring'!B17&lt;&gt;"",'Systems Scoring'!B17,'Systems Scoring'!C17)</f>
        <v>B Sys14</v>
      </c>
      <c r="B17" s="92" t="str">
        <f>'Systems Scoring'!A17</f>
        <v>Both</v>
      </c>
      <c r="C17" s="17" t="s">
        <v>65</v>
      </c>
      <c r="D17" s="21" t="s">
        <v>70</v>
      </c>
      <c r="E17" s="21"/>
      <c r="F17" s="21" t="s">
        <v>75</v>
      </c>
      <c r="G17" s="17"/>
      <c r="H17" s="17" t="s">
        <v>98</v>
      </c>
      <c r="I17" s="17" t="s">
        <v>88</v>
      </c>
      <c r="J17" s="17" t="s">
        <v>89</v>
      </c>
      <c r="K17" s="17"/>
      <c r="L17" s="17" t="s">
        <v>90</v>
      </c>
      <c r="M17" s="17" t="s">
        <v>91</v>
      </c>
      <c r="N17" s="17" t="s">
        <v>92</v>
      </c>
      <c r="O17" s="17" t="s">
        <v>92</v>
      </c>
      <c r="P17" s="20"/>
      <c r="Q17" s="20"/>
      <c r="R17" s="20"/>
    </row>
    <row r="18" spans="1:18" ht="91.5">
      <c r="A18" s="77" t="str">
        <f>IF('Systems Scoring'!B18&lt;&gt;"",'Systems Scoring'!B18,'Systems Scoring'!C18)</f>
        <v>B Sys15</v>
      </c>
      <c r="B18" s="92" t="str">
        <f>'Systems Scoring'!A18</f>
        <v>Both</v>
      </c>
      <c r="C18" s="17" t="s">
        <v>65</v>
      </c>
      <c r="D18" s="17" t="s">
        <v>69</v>
      </c>
      <c r="E18" s="17"/>
      <c r="F18" s="17" t="s">
        <v>67</v>
      </c>
      <c r="G18" s="17"/>
      <c r="H18" s="17" t="s">
        <v>81</v>
      </c>
      <c r="I18" s="17" t="s">
        <v>82</v>
      </c>
      <c r="J18" s="17" t="s">
        <v>83</v>
      </c>
      <c r="K18" s="17"/>
      <c r="L18" s="17" t="s">
        <v>84</v>
      </c>
      <c r="M18" s="17" t="s">
        <v>85</v>
      </c>
      <c r="N18" s="17" t="s">
        <v>86</v>
      </c>
      <c r="O18" s="17" t="s">
        <v>86</v>
      </c>
      <c r="P18" s="20"/>
      <c r="Q18" s="20"/>
      <c r="R18" s="20"/>
    </row>
    <row r="19" spans="1:18" ht="91.5">
      <c r="A19" s="77" t="str">
        <f>IF('Systems Scoring'!B19&lt;&gt;"",'Systems Scoring'!B19,'Systems Scoring'!C19)</f>
        <v>B Sys16</v>
      </c>
      <c r="B19" s="92" t="str">
        <f>'Systems Scoring'!A19</f>
        <v>Both</v>
      </c>
      <c r="C19" s="17" t="s">
        <v>65</v>
      </c>
      <c r="D19" s="17" t="s">
        <v>69</v>
      </c>
      <c r="E19" s="17"/>
      <c r="F19" s="17" t="s">
        <v>67</v>
      </c>
      <c r="G19" s="17"/>
      <c r="H19" s="17" t="s">
        <v>81</v>
      </c>
      <c r="I19" s="17" t="s">
        <v>82</v>
      </c>
      <c r="J19" s="17" t="s">
        <v>83</v>
      </c>
      <c r="K19" s="17"/>
      <c r="L19" s="17" t="s">
        <v>84</v>
      </c>
      <c r="M19" s="17" t="s">
        <v>85</v>
      </c>
      <c r="N19" s="17" t="s">
        <v>86</v>
      </c>
      <c r="O19" s="17" t="s">
        <v>86</v>
      </c>
      <c r="P19" s="20"/>
      <c r="Q19" s="20"/>
      <c r="R19" s="20"/>
    </row>
    <row r="20" spans="1:18" ht="104.25">
      <c r="A20" s="77" t="str">
        <f>IF('Systems Scoring'!B20&lt;&gt;"",'Systems Scoring'!B20,'Systems Scoring'!C20)</f>
        <v>B Serv17</v>
      </c>
      <c r="B20" s="92" t="str">
        <f>'Systems Scoring'!A20</f>
        <v>Both</v>
      </c>
      <c r="C20" s="17" t="s">
        <v>65</v>
      </c>
      <c r="D20" s="17" t="s">
        <v>66</v>
      </c>
      <c r="E20" s="17"/>
      <c r="F20" s="17" t="s">
        <v>67</v>
      </c>
      <c r="G20" s="17"/>
      <c r="H20" s="17" t="s">
        <v>81</v>
      </c>
      <c r="I20" s="17" t="s">
        <v>82</v>
      </c>
      <c r="J20" s="17" t="s">
        <v>83</v>
      </c>
      <c r="K20" s="17"/>
      <c r="L20" s="17" t="s">
        <v>84</v>
      </c>
      <c r="M20" s="17" t="s">
        <v>85</v>
      </c>
      <c r="N20" s="17" t="s">
        <v>86</v>
      </c>
      <c r="O20" s="17" t="s">
        <v>86</v>
      </c>
      <c r="P20" s="20"/>
      <c r="Q20" s="20"/>
      <c r="R20" s="20"/>
    </row>
    <row r="21" spans="1:18" ht="78.75">
      <c r="A21" s="77" t="str">
        <f>IF('Systems Scoring'!B21&lt;&gt;"",'Systems Scoring'!B21,'Systems Scoring'!C21)</f>
        <v>B Serv18</v>
      </c>
      <c r="B21" s="92" t="str">
        <f>'Systems Scoring'!A21</f>
        <v>Both</v>
      </c>
      <c r="C21" s="17" t="s">
        <v>65</v>
      </c>
      <c r="D21" s="21" t="s">
        <v>70</v>
      </c>
      <c r="E21" s="21"/>
      <c r="F21" s="21" t="s">
        <v>76</v>
      </c>
      <c r="G21" s="17"/>
      <c r="H21" s="17" t="s">
        <v>81</v>
      </c>
      <c r="I21" s="17" t="s">
        <v>93</v>
      </c>
      <c r="J21" s="17" t="s">
        <v>89</v>
      </c>
      <c r="K21" s="17"/>
      <c r="L21" s="17" t="s">
        <v>90</v>
      </c>
      <c r="M21" s="17" t="s">
        <v>91</v>
      </c>
      <c r="N21" s="17" t="s">
        <v>92</v>
      </c>
      <c r="O21" s="17" t="s">
        <v>92</v>
      </c>
      <c r="P21" s="20"/>
      <c r="Q21" s="20"/>
      <c r="R21" s="20"/>
    </row>
    <row r="22" spans="1:18" ht="104.25">
      <c r="A22" s="77" t="str">
        <f>IF('Systems Scoring'!B22&lt;&gt;"",'Systems Scoring'!B22,'Systems Scoring'!C22)</f>
        <v>B Serv19</v>
      </c>
      <c r="B22" s="92" t="str">
        <f>'Systems Scoring'!A22</f>
        <v>Both</v>
      </c>
      <c r="C22" s="17" t="s">
        <v>65</v>
      </c>
      <c r="D22" s="17" t="s">
        <v>66</v>
      </c>
      <c r="E22" s="17"/>
      <c r="F22" s="17" t="s">
        <v>67</v>
      </c>
      <c r="G22" s="17"/>
      <c r="H22" s="17" t="s">
        <v>81</v>
      </c>
      <c r="I22" s="17" t="s">
        <v>82</v>
      </c>
      <c r="J22" s="17" t="s">
        <v>83</v>
      </c>
      <c r="K22" s="17"/>
      <c r="L22" s="17" t="s">
        <v>84</v>
      </c>
      <c r="M22" s="17" t="s">
        <v>85</v>
      </c>
      <c r="N22" s="17" t="s">
        <v>86</v>
      </c>
      <c r="O22" s="17" t="s">
        <v>86</v>
      </c>
      <c r="P22" s="20"/>
      <c r="Q22" s="20"/>
      <c r="R22" s="20"/>
    </row>
    <row r="23" spans="1:18" ht="91.5">
      <c r="A23" s="77" t="str">
        <f>IF('Systems Scoring'!B23&lt;&gt;"",'Systems Scoring'!B23,'Systems Scoring'!C23)</f>
        <v>T Sys20</v>
      </c>
      <c r="B23" s="92" t="str">
        <f>'Systems Scoring'!A23</f>
        <v>Target</v>
      </c>
      <c r="C23" s="17" t="s">
        <v>65</v>
      </c>
      <c r="D23" s="17" t="s">
        <v>69</v>
      </c>
      <c r="E23" s="17"/>
      <c r="F23" s="17" t="s">
        <v>67</v>
      </c>
      <c r="G23" s="17"/>
      <c r="H23" s="17" t="s">
        <v>81</v>
      </c>
      <c r="I23" s="17" t="s">
        <v>82</v>
      </c>
      <c r="J23" s="17" t="s">
        <v>83</v>
      </c>
      <c r="K23" s="17"/>
      <c r="L23" s="17" t="s">
        <v>84</v>
      </c>
      <c r="M23" s="17" t="s">
        <v>85</v>
      </c>
      <c r="N23" s="17" t="s">
        <v>86</v>
      </c>
      <c r="O23" s="17" t="s">
        <v>86</v>
      </c>
      <c r="P23" s="20"/>
      <c r="Q23" s="20"/>
      <c r="R23" s="20"/>
    </row>
    <row r="24" spans="1:18" ht="78.75">
      <c r="A24" s="77" t="str">
        <f>IF('Systems Scoring'!B24&lt;&gt;"",'Systems Scoring'!B24,'Systems Scoring'!C24)</f>
        <v>T Sys21</v>
      </c>
      <c r="B24" s="92" t="str">
        <f>'Systems Scoring'!A24</f>
        <v>Target</v>
      </c>
      <c r="C24" s="17" t="s">
        <v>65</v>
      </c>
      <c r="D24" s="21" t="s">
        <v>70</v>
      </c>
      <c r="E24" s="21"/>
      <c r="F24" s="21" t="s">
        <v>77</v>
      </c>
      <c r="G24" s="17"/>
      <c r="H24" s="17" t="s">
        <v>98</v>
      </c>
      <c r="I24" s="17" t="s">
        <v>88</v>
      </c>
      <c r="J24" s="17" t="s">
        <v>89</v>
      </c>
      <c r="K24" s="17"/>
      <c r="L24" s="17" t="s">
        <v>90</v>
      </c>
      <c r="M24" s="17" t="s">
        <v>91</v>
      </c>
      <c r="N24" s="17" t="s">
        <v>92</v>
      </c>
      <c r="O24" s="17" t="s">
        <v>92</v>
      </c>
      <c r="P24" s="20"/>
      <c r="Q24" s="20"/>
      <c r="R24" s="20"/>
    </row>
    <row r="25" spans="1:18" ht="104.25">
      <c r="A25" s="77" t="str">
        <f>IF('Systems Scoring'!B25&lt;&gt;"",'Systems Scoring'!B25,'Systems Scoring'!C25)</f>
        <v>T Sys22</v>
      </c>
      <c r="B25" s="92" t="str">
        <f>'Systems Scoring'!A25</f>
        <v>Target</v>
      </c>
      <c r="C25" s="17" t="s">
        <v>65</v>
      </c>
      <c r="D25" s="17" t="s">
        <v>66</v>
      </c>
      <c r="E25" s="17"/>
      <c r="F25" s="21" t="s">
        <v>78</v>
      </c>
      <c r="H25" s="17" t="s">
        <v>81</v>
      </c>
      <c r="I25" s="17" t="s">
        <v>93</v>
      </c>
      <c r="J25" s="17" t="s">
        <v>89</v>
      </c>
      <c r="K25" s="17"/>
      <c r="L25" s="17" t="s">
        <v>94</v>
      </c>
      <c r="M25" s="17" t="s">
        <v>95</v>
      </c>
      <c r="N25" s="17" t="s">
        <v>97</v>
      </c>
      <c r="O25" s="17" t="s">
        <v>97</v>
      </c>
      <c r="P25" s="20"/>
      <c r="Q25" s="20"/>
      <c r="R25" s="20"/>
    </row>
    <row r="26" spans="1:18" ht="104.25">
      <c r="A26" s="77" t="str">
        <f>IF('Systems Scoring'!B26&lt;&gt;"",'Systems Scoring'!B26,'Systems Scoring'!C26)</f>
        <v>T Sys23</v>
      </c>
      <c r="B26" s="92" t="str">
        <f>'Systems Scoring'!A26</f>
        <v>Target</v>
      </c>
      <c r="C26" s="17" t="s">
        <v>65</v>
      </c>
      <c r="D26" s="17" t="s">
        <v>66</v>
      </c>
      <c r="E26" s="17"/>
      <c r="F26" s="17" t="s">
        <v>79</v>
      </c>
      <c r="H26" s="17" t="s">
        <v>81</v>
      </c>
      <c r="I26" s="17" t="s">
        <v>93</v>
      </c>
      <c r="J26" s="17" t="s">
        <v>83</v>
      </c>
      <c r="K26" s="17"/>
      <c r="L26" s="17" t="s">
        <v>94</v>
      </c>
      <c r="M26" s="17" t="s">
        <v>95</v>
      </c>
      <c r="N26" s="17" t="s">
        <v>97</v>
      </c>
      <c r="O26" s="17" t="s">
        <v>97</v>
      </c>
      <c r="P26" s="20"/>
      <c r="Q26" s="20"/>
      <c r="R26" s="20"/>
    </row>
    <row r="27" spans="1:18" ht="104.25">
      <c r="A27" s="77" t="str">
        <f>IF('Systems Scoring'!B27&lt;&gt;"",'Systems Scoring'!B27,'Systems Scoring'!C27)</f>
        <v>T Sys24</v>
      </c>
      <c r="B27" s="92" t="str">
        <f>'Systems Scoring'!A27</f>
        <v>Target</v>
      </c>
      <c r="C27" s="17" t="s">
        <v>65</v>
      </c>
      <c r="D27" s="17" t="s">
        <v>66</v>
      </c>
      <c r="E27" s="17"/>
      <c r="F27" s="17" t="s">
        <v>79</v>
      </c>
      <c r="H27" s="17" t="s">
        <v>81</v>
      </c>
      <c r="I27" s="17" t="s">
        <v>93</v>
      </c>
      <c r="J27" s="17" t="s">
        <v>89</v>
      </c>
      <c r="K27" s="17"/>
      <c r="L27" s="17" t="s">
        <v>94</v>
      </c>
      <c r="M27" s="17" t="s">
        <v>85</v>
      </c>
      <c r="N27" s="17" t="s">
        <v>97</v>
      </c>
      <c r="O27" s="17" t="s">
        <v>97</v>
      </c>
      <c r="P27" s="20"/>
      <c r="Q27" s="20"/>
      <c r="R27" s="20"/>
    </row>
    <row r="28" spans="1:18" ht="104.25">
      <c r="A28" s="77" t="str">
        <f>IF('Systems Scoring'!B28&lt;&gt;"",'Systems Scoring'!B28,'Systems Scoring'!C28)</f>
        <v>T Serv25</v>
      </c>
      <c r="B28" s="92" t="str">
        <f>'Systems Scoring'!A28</f>
        <v>Target</v>
      </c>
      <c r="C28" s="17" t="s">
        <v>65</v>
      </c>
      <c r="D28" s="17" t="s">
        <v>66</v>
      </c>
      <c r="E28" s="17"/>
      <c r="F28" s="17" t="s">
        <v>79</v>
      </c>
      <c r="H28" s="17" t="s">
        <v>81</v>
      </c>
      <c r="I28" s="17" t="s">
        <v>82</v>
      </c>
      <c r="J28" s="17" t="s">
        <v>89</v>
      </c>
      <c r="K28" s="17"/>
      <c r="L28" s="17" t="s">
        <v>84</v>
      </c>
      <c r="M28" s="17" t="s">
        <v>85</v>
      </c>
      <c r="N28" s="17" t="s">
        <v>86</v>
      </c>
      <c r="O28" s="17" t="s">
        <v>86</v>
      </c>
      <c r="P28" s="20"/>
      <c r="Q28" s="20"/>
      <c r="R28" s="20"/>
    </row>
    <row r="29" spans="1:18" ht="104.25">
      <c r="A29" s="77" t="str">
        <f>IF('Systems Scoring'!B29&lt;&gt;"",'Systems Scoring'!B29,'Systems Scoring'!C29)</f>
        <v>T Serv26</v>
      </c>
      <c r="B29" s="92" t="str">
        <f>'Systems Scoring'!A29</f>
        <v>Target</v>
      </c>
      <c r="C29" s="17" t="s">
        <v>65</v>
      </c>
      <c r="D29" s="17" t="s">
        <v>66</v>
      </c>
      <c r="E29" s="17"/>
      <c r="F29" s="17" t="s">
        <v>79</v>
      </c>
      <c r="H29" s="17" t="s">
        <v>81</v>
      </c>
      <c r="I29" s="17" t="s">
        <v>82</v>
      </c>
      <c r="J29" s="17" t="s">
        <v>83</v>
      </c>
      <c r="K29" s="17"/>
      <c r="L29" s="17" t="s">
        <v>84</v>
      </c>
      <c r="M29" s="17" t="s">
        <v>85</v>
      </c>
      <c r="N29" s="17" t="s">
        <v>86</v>
      </c>
      <c r="O29" s="17" t="s">
        <v>86</v>
      </c>
      <c r="P29" s="20"/>
      <c r="Q29" s="20"/>
      <c r="R29" s="20"/>
    </row>
    <row r="30" spans="1:18" ht="104.25">
      <c r="A30" s="77" t="str">
        <f>IF('Systems Scoring'!B30&lt;&gt;"",'Systems Scoring'!B30,'Systems Scoring'!C30)</f>
        <v>T Serv27</v>
      </c>
      <c r="B30" s="92" t="str">
        <f>'Systems Scoring'!A30</f>
        <v>Target</v>
      </c>
      <c r="C30" s="17" t="s">
        <v>65</v>
      </c>
      <c r="D30" s="17" t="s">
        <v>66</v>
      </c>
      <c r="E30" s="17"/>
      <c r="F30" s="17" t="s">
        <v>67</v>
      </c>
      <c r="H30" s="17" t="s">
        <v>81</v>
      </c>
      <c r="I30" s="17" t="s">
        <v>82</v>
      </c>
      <c r="J30" s="17" t="s">
        <v>83</v>
      </c>
      <c r="K30" s="17"/>
      <c r="L30" s="17" t="s">
        <v>84</v>
      </c>
      <c r="M30" s="17" t="s">
        <v>85</v>
      </c>
      <c r="N30" s="17" t="s">
        <v>86</v>
      </c>
      <c r="O30" s="17" t="s">
        <v>86</v>
      </c>
      <c r="P30" s="20"/>
      <c r="Q30" s="20"/>
      <c r="R30" s="20"/>
    </row>
    <row r="31" spans="1:18" ht="104.25">
      <c r="A31" s="77" t="str">
        <f>IF('Systems Scoring'!B31&lt;&gt;"",'Systems Scoring'!B31,'Systems Scoring'!C31)</f>
        <v>T Serv28</v>
      </c>
      <c r="B31" s="92" t="str">
        <f>'Systems Scoring'!A31</f>
        <v>Target</v>
      </c>
      <c r="C31" s="17" t="s">
        <v>65</v>
      </c>
      <c r="D31" s="17" t="s">
        <v>66</v>
      </c>
      <c r="E31" s="17"/>
      <c r="F31" s="17" t="s">
        <v>79</v>
      </c>
      <c r="H31" s="17" t="s">
        <v>81</v>
      </c>
      <c r="I31" s="17" t="s">
        <v>82</v>
      </c>
      <c r="J31" s="17" t="s">
        <v>89</v>
      </c>
      <c r="K31" s="17"/>
      <c r="L31" s="17" t="s">
        <v>84</v>
      </c>
      <c r="M31" s="17" t="s">
        <v>85</v>
      </c>
      <c r="N31" s="17" t="s">
        <v>86</v>
      </c>
      <c r="O31" s="17" t="s">
        <v>86</v>
      </c>
      <c r="P31" s="20"/>
      <c r="Q31" s="20"/>
      <c r="R31" s="20"/>
    </row>
    <row r="32" spans="1:18" ht="104.25">
      <c r="A32" s="77" t="str">
        <f>IF('Systems Scoring'!B32&lt;&gt;"",'Systems Scoring'!B32,'Systems Scoring'!C32)</f>
        <v>T Serv29</v>
      </c>
      <c r="B32" s="92" t="str">
        <f>'Systems Scoring'!A32</f>
        <v>Target</v>
      </c>
      <c r="C32" s="22" t="s">
        <v>65</v>
      </c>
      <c r="D32" s="22" t="s">
        <v>66</v>
      </c>
      <c r="E32" s="22"/>
      <c r="F32" s="22" t="s">
        <v>80</v>
      </c>
      <c r="H32" s="22" t="s">
        <v>81</v>
      </c>
      <c r="I32" s="22" t="s">
        <v>82</v>
      </c>
      <c r="J32" s="22" t="s">
        <v>89</v>
      </c>
      <c r="K32" s="22"/>
      <c r="L32" s="22" t="s">
        <v>94</v>
      </c>
      <c r="M32" s="22" t="s">
        <v>85</v>
      </c>
      <c r="N32" s="22" t="s">
        <v>86</v>
      </c>
      <c r="O32" s="22" t="s">
        <v>86</v>
      </c>
      <c r="P32" s="20"/>
      <c r="Q32" s="20"/>
      <c r="R32" s="20"/>
    </row>
    <row r="33" spans="1:18" ht="104.25">
      <c r="A33" s="77" t="str">
        <f>IF('Systems Scoring'!B33&lt;&gt;"",'Systems Scoring'!B33,'Systems Scoring'!C33)</f>
        <v>T Serv30</v>
      </c>
      <c r="B33" s="92" t="str">
        <f>'Systems Scoring'!A33</f>
        <v>Target</v>
      </c>
      <c r="C33" s="22" t="s">
        <v>65</v>
      </c>
      <c r="D33" s="22" t="s">
        <v>66</v>
      </c>
      <c r="E33" s="22"/>
      <c r="F33" s="22" t="s">
        <v>80</v>
      </c>
      <c r="H33" s="22" t="s">
        <v>81</v>
      </c>
      <c r="I33" s="22" t="s">
        <v>82</v>
      </c>
      <c r="J33" s="22" t="s">
        <v>89</v>
      </c>
      <c r="K33" s="22"/>
      <c r="L33" s="22" t="s">
        <v>94</v>
      </c>
      <c r="M33" s="22" t="s">
        <v>85</v>
      </c>
      <c r="N33" s="22" t="s">
        <v>86</v>
      </c>
      <c r="O33" s="22" t="s">
        <v>86</v>
      </c>
      <c r="P33" s="20"/>
      <c r="Q33" s="20"/>
      <c r="R33" s="20"/>
    </row>
    <row r="34" spans="1:18" ht="23.25">
      <c r="A34" s="77" t="str">
        <f>IF('Systems Scoring'!B34&lt;&gt;"",'Systems Scoring'!B34,'Systems Scoring'!C34)</f>
        <v>T Serv31</v>
      </c>
      <c r="B34" s="92" t="str">
        <f>'Systems Scoring'!A34</f>
        <v>Target</v>
      </c>
      <c r="C34" s="20"/>
      <c r="D34" s="20"/>
      <c r="E34" s="20"/>
      <c r="F34" s="20"/>
      <c r="G34" s="20"/>
      <c r="H34" s="20"/>
      <c r="I34" s="20"/>
      <c r="J34" s="20"/>
      <c r="K34" s="20"/>
      <c r="L34" s="20"/>
      <c r="M34" s="20"/>
      <c r="N34" s="20"/>
      <c r="O34" s="20"/>
      <c r="P34" s="20"/>
      <c r="Q34" s="20"/>
      <c r="R34" s="20"/>
    </row>
  </sheetData>
  <mergeCells count="3">
    <mergeCell ref="C2:F2"/>
    <mergeCell ref="H2:J2"/>
    <mergeCell ref="K2:L2"/>
  </mergeCells>
  <printOptions gridLines="1"/>
  <pageMargins left="0.75" right="0.5" top="0.5" bottom="0.5" header="0.15" footer="0.15"/>
  <pageSetup cellComments="atEnd" fitToHeight="4" fitToWidth="2" horizontalDpi="600" verticalDpi="600" orientation="landscape" paperSize="17" scale="44" r:id="rId1"/>
  <headerFooter alignWithMargins="0">
    <oddHeader>&amp;LRecreation LOB&amp;CDRAFT&amp;RAs-Is Assessment, Suggested Tactical Improvements, Tactical and Stategic Sequencing</oddHeader>
    <oddFooter>&amp;C&amp;A
Page &amp;P of &amp;N&amp;RLast Edit:  &amp;D
Printed: &amp;D</oddFooter>
  </headerFooter>
</worksheet>
</file>

<file path=xl/worksheets/sheet4.xml><?xml version="1.0" encoding="utf-8"?>
<worksheet xmlns="http://schemas.openxmlformats.org/spreadsheetml/2006/main" xmlns:r="http://schemas.openxmlformats.org/officeDocument/2006/relationships">
  <dimension ref="A1:D3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3.28125" style="80" customWidth="1"/>
    <col min="2" max="16384" width="23.28125" style="0" customWidth="1"/>
  </cols>
  <sheetData>
    <row r="1" spans="1:4" ht="12.75">
      <c r="A1" s="79" t="s">
        <v>116</v>
      </c>
      <c r="B1" s="30" t="s">
        <v>31</v>
      </c>
      <c r="C1" s="30" t="s">
        <v>117</v>
      </c>
      <c r="D1" s="30" t="s">
        <v>118</v>
      </c>
    </row>
    <row r="2" ht="12.75">
      <c r="A2" s="81" t="str">
        <f>IF('Systems Scoring'!B5&lt;&gt;"",'Systems Scoring'!B5,'Systems Scoring'!C5)</f>
        <v>A Sys2</v>
      </c>
    </row>
    <row r="3" ht="12.75">
      <c r="A3" s="81" t="str">
        <f>IF('Systems Scoring'!B6&lt;&gt;"",'Systems Scoring'!B6,'Systems Scoring'!C6)</f>
        <v>A Sys3</v>
      </c>
    </row>
    <row r="4" ht="12.75">
      <c r="A4" s="81" t="str">
        <f>IF('Systems Scoring'!B7&lt;&gt;"",'Systems Scoring'!B7,'Systems Scoring'!C7)</f>
        <v>A Sys4</v>
      </c>
    </row>
    <row r="5" ht="12.75">
      <c r="A5" s="81" t="str">
        <f>IF('Systems Scoring'!B8&lt;&gt;"",'Systems Scoring'!B8,'Systems Scoring'!C8)</f>
        <v>A Sys5</v>
      </c>
    </row>
    <row r="6" ht="12.75">
      <c r="A6" s="81" t="str">
        <f>IF('Systems Scoring'!B9&lt;&gt;"",'Systems Scoring'!B9,'Systems Scoring'!C9)</f>
        <v>A Sys6</v>
      </c>
    </row>
    <row r="7" ht="12.75">
      <c r="A7" s="81" t="str">
        <f>IF('Systems Scoring'!B10&lt;&gt;"",'Systems Scoring'!B10,'Systems Scoring'!C10)</f>
        <v>A Sys7</v>
      </c>
    </row>
    <row r="8" ht="12.75">
      <c r="A8" s="81" t="str">
        <f>IF('Systems Scoring'!B11&lt;&gt;"",'Systems Scoring'!B11,'Systems Scoring'!C11)</f>
        <v>A Sys8</v>
      </c>
    </row>
    <row r="9" ht="12.75">
      <c r="A9" s="81" t="str">
        <f>IF('Systems Scoring'!B12&lt;&gt;"",'Systems Scoring'!B12,'Systems Scoring'!C12)</f>
        <v>A Sys9</v>
      </c>
    </row>
    <row r="10" ht="12.75">
      <c r="A10" s="81" t="str">
        <f>IF('Systems Scoring'!B13&lt;&gt;"",'Systems Scoring'!B13,'Systems Scoring'!C13)</f>
        <v>A Sys10</v>
      </c>
    </row>
    <row r="11" ht="12.75">
      <c r="A11" s="81" t="str">
        <f>IF('Systems Scoring'!B14&lt;&gt;"",'Systems Scoring'!B14,'Systems Scoring'!C14)</f>
        <v>B Sys11</v>
      </c>
    </row>
    <row r="12" ht="12.75">
      <c r="A12" s="81" t="str">
        <f>IF('Systems Scoring'!B15&lt;&gt;"",'Systems Scoring'!B15,'Systems Scoring'!C15)</f>
        <v>B Sys12</v>
      </c>
    </row>
    <row r="13" ht="12.75">
      <c r="A13" s="81" t="str">
        <f>IF('Systems Scoring'!B16&lt;&gt;"",'Systems Scoring'!B16,'Systems Scoring'!C16)</f>
        <v>B Sys13</v>
      </c>
    </row>
    <row r="14" ht="12.75">
      <c r="A14" s="81" t="str">
        <f>IF('Systems Scoring'!B17&lt;&gt;"",'Systems Scoring'!B17,'Systems Scoring'!C17)</f>
        <v>B Sys14</v>
      </c>
    </row>
    <row r="15" ht="12.75">
      <c r="A15" s="81" t="str">
        <f>IF('Systems Scoring'!B18&lt;&gt;"",'Systems Scoring'!B18,'Systems Scoring'!C18)</f>
        <v>B Sys15</v>
      </c>
    </row>
    <row r="16" ht="12.75">
      <c r="A16" s="81" t="str">
        <f>IF('Systems Scoring'!B19&lt;&gt;"",'Systems Scoring'!B19,'Systems Scoring'!C19)</f>
        <v>B Sys16</v>
      </c>
    </row>
    <row r="17" ht="12.75">
      <c r="A17" s="81" t="str">
        <f>IF('Systems Scoring'!B20&lt;&gt;"",'Systems Scoring'!B20,'Systems Scoring'!C20)</f>
        <v>B Serv17</v>
      </c>
    </row>
    <row r="18" ht="12.75">
      <c r="A18" s="81" t="str">
        <f>IF('Systems Scoring'!B21&lt;&gt;"",'Systems Scoring'!B21,'Systems Scoring'!C21)</f>
        <v>B Serv18</v>
      </c>
    </row>
    <row r="19" ht="12.75">
      <c r="A19" s="81" t="str">
        <f>IF('Systems Scoring'!B22&lt;&gt;"",'Systems Scoring'!B22,'Systems Scoring'!C22)</f>
        <v>B Serv19</v>
      </c>
    </row>
    <row r="20" ht="12.75">
      <c r="A20" s="81" t="str">
        <f>IF('Systems Scoring'!B23&lt;&gt;"",'Systems Scoring'!B23,'Systems Scoring'!C23)</f>
        <v>T Sys20</v>
      </c>
    </row>
    <row r="21" ht="12.75">
      <c r="A21" s="81" t="str">
        <f>IF('Systems Scoring'!B24&lt;&gt;"",'Systems Scoring'!B24,'Systems Scoring'!C24)</f>
        <v>T Sys21</v>
      </c>
    </row>
    <row r="22" ht="12.75">
      <c r="A22" s="81" t="str">
        <f>IF('Systems Scoring'!B25&lt;&gt;"",'Systems Scoring'!B25,'Systems Scoring'!C25)</f>
        <v>T Sys22</v>
      </c>
    </row>
    <row r="23" ht="12.75">
      <c r="A23" s="81" t="str">
        <f>IF('Systems Scoring'!B26&lt;&gt;"",'Systems Scoring'!B26,'Systems Scoring'!C26)</f>
        <v>T Sys23</v>
      </c>
    </row>
    <row r="24" ht="12.75">
      <c r="A24" s="81" t="str">
        <f>IF('Systems Scoring'!B27&lt;&gt;"",'Systems Scoring'!B27,'Systems Scoring'!C27)</f>
        <v>T Sys24</v>
      </c>
    </row>
    <row r="25" ht="12.75">
      <c r="A25" s="81" t="str">
        <f>IF('Systems Scoring'!B28&lt;&gt;"",'Systems Scoring'!B28,'Systems Scoring'!C28)</f>
        <v>T Serv25</v>
      </c>
    </row>
    <row r="26" ht="12.75">
      <c r="A26" s="81" t="str">
        <f>IF('Systems Scoring'!B29&lt;&gt;"",'Systems Scoring'!B29,'Systems Scoring'!C29)</f>
        <v>T Serv26</v>
      </c>
    </row>
    <row r="27" ht="12.75">
      <c r="A27" s="81" t="str">
        <f>IF('Systems Scoring'!B30&lt;&gt;"",'Systems Scoring'!B30,'Systems Scoring'!C30)</f>
        <v>T Serv27</v>
      </c>
    </row>
    <row r="28" ht="12.75">
      <c r="A28" s="81" t="str">
        <f>IF('Systems Scoring'!B31&lt;&gt;"",'Systems Scoring'!B31,'Systems Scoring'!C31)</f>
        <v>T Serv28</v>
      </c>
    </row>
    <row r="29" ht="12.75">
      <c r="A29" s="81" t="str">
        <f>IF('Systems Scoring'!B32&lt;&gt;"",'Systems Scoring'!B32,'Systems Scoring'!C32)</f>
        <v>T Serv29</v>
      </c>
    </row>
    <row r="30" ht="12.75">
      <c r="A30" s="81" t="str">
        <f>IF('Systems Scoring'!B33&lt;&gt;"",'Systems Scoring'!B33,'Systems Scoring'!C33)</f>
        <v>T Serv30</v>
      </c>
    </row>
    <row r="31" ht="12.75">
      <c r="A31" s="81" t="str">
        <f>IF('Systems Scoring'!B34&lt;&gt;"",'Systems Scoring'!B34,'Systems Scoring'!C34)</f>
        <v>T Serv31</v>
      </c>
    </row>
  </sheetData>
  <printOptions/>
  <pageMargins left="0.75" right="0.75" top="1" bottom="1" header="0.5" footer="0.5"/>
  <pageSetup horizontalDpi="90" verticalDpi="9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O19" sqref="O19"/>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F35"/>
  <sheetViews>
    <sheetView zoomScale="90" zoomScaleNormal="9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7109375" style="70" bestFit="1" customWidth="1"/>
    <col min="2" max="2" width="31.00390625" style="70" customWidth="1"/>
    <col min="3" max="3" width="39.8515625" style="70" customWidth="1"/>
    <col min="4" max="4" width="43.7109375" style="70" customWidth="1"/>
    <col min="5" max="5" width="38.140625" style="70" customWidth="1"/>
    <col min="6" max="6" width="36.7109375" style="70" customWidth="1"/>
    <col min="7" max="16384" width="9.140625" style="61" customWidth="1"/>
  </cols>
  <sheetData>
    <row r="1" spans="1:6" ht="12.75">
      <c r="A1" s="57" t="s">
        <v>31</v>
      </c>
      <c r="B1" s="57" t="s">
        <v>152</v>
      </c>
      <c r="C1" s="57" t="s">
        <v>183</v>
      </c>
      <c r="D1" s="58" t="s">
        <v>33</v>
      </c>
      <c r="E1" s="59" t="s">
        <v>34</v>
      </c>
      <c r="F1" s="60" t="s">
        <v>35</v>
      </c>
    </row>
    <row r="2" spans="1:6" ht="51">
      <c r="A2" s="62" t="s">
        <v>7</v>
      </c>
      <c r="B2" s="63" t="s">
        <v>21</v>
      </c>
      <c r="C2" s="64" t="s">
        <v>131</v>
      </c>
      <c r="D2" s="65" t="s">
        <v>36</v>
      </c>
      <c r="E2" s="65" t="s">
        <v>37</v>
      </c>
      <c r="F2" s="65" t="s">
        <v>38</v>
      </c>
    </row>
    <row r="3" spans="1:6" ht="114.75">
      <c r="A3" s="62" t="s">
        <v>8</v>
      </c>
      <c r="B3" s="63" t="s">
        <v>22</v>
      </c>
      <c r="C3" s="64" t="s">
        <v>144</v>
      </c>
      <c r="D3" s="65" t="s">
        <v>39</v>
      </c>
      <c r="E3" s="66" t="s">
        <v>64</v>
      </c>
      <c r="F3" s="66" t="s">
        <v>63</v>
      </c>
    </row>
    <row r="4" spans="1:6" ht="76.5">
      <c r="A4" s="62" t="s">
        <v>135</v>
      </c>
      <c r="B4" s="63" t="s">
        <v>184</v>
      </c>
      <c r="C4" s="64" t="s">
        <v>145</v>
      </c>
      <c r="D4" s="65" t="s">
        <v>136</v>
      </c>
      <c r="E4" s="66" t="s">
        <v>137</v>
      </c>
      <c r="F4" s="66" t="s">
        <v>138</v>
      </c>
    </row>
    <row r="5" spans="1:6" ht="12.75">
      <c r="A5" s="67"/>
      <c r="B5" s="67"/>
      <c r="C5" s="67"/>
      <c r="D5" s="67"/>
      <c r="E5" s="67"/>
      <c r="F5" s="67"/>
    </row>
    <row r="6" spans="1:6" ht="12.75">
      <c r="A6" s="57" t="s">
        <v>31</v>
      </c>
      <c r="B6" s="57" t="s">
        <v>32</v>
      </c>
      <c r="C6" s="57"/>
      <c r="D6" s="58" t="s">
        <v>33</v>
      </c>
      <c r="E6" s="59" t="s">
        <v>34</v>
      </c>
      <c r="F6" s="60" t="s">
        <v>35</v>
      </c>
    </row>
    <row r="7" spans="1:6" ht="38.25">
      <c r="A7" s="62" t="s">
        <v>9</v>
      </c>
      <c r="B7" s="63" t="s">
        <v>23</v>
      </c>
      <c r="C7" s="63"/>
      <c r="D7" s="65" t="s">
        <v>113</v>
      </c>
      <c r="E7" s="65" t="s">
        <v>114</v>
      </c>
      <c r="F7" s="65" t="s">
        <v>115</v>
      </c>
    </row>
    <row r="8" spans="1:6" ht="76.5">
      <c r="A8" s="62" t="s">
        <v>10</v>
      </c>
      <c r="B8" s="63" t="s">
        <v>24</v>
      </c>
      <c r="C8" s="64" t="s">
        <v>133</v>
      </c>
      <c r="D8" s="65" t="s">
        <v>134</v>
      </c>
      <c r="E8" s="65" t="s">
        <v>40</v>
      </c>
      <c r="F8" s="65" t="s">
        <v>41</v>
      </c>
    </row>
    <row r="9" spans="1:6" ht="12.75">
      <c r="A9" s="67"/>
      <c r="B9" s="67"/>
      <c r="C9" s="67"/>
      <c r="D9" s="67"/>
      <c r="E9" s="67"/>
      <c r="F9" s="67"/>
    </row>
    <row r="10" spans="1:6" ht="12.75">
      <c r="A10" s="57" t="s">
        <v>31</v>
      </c>
      <c r="B10" s="57" t="s">
        <v>32</v>
      </c>
      <c r="C10" s="57"/>
      <c r="D10" s="58" t="s">
        <v>33</v>
      </c>
      <c r="E10" s="59" t="s">
        <v>34</v>
      </c>
      <c r="F10" s="60" t="s">
        <v>35</v>
      </c>
    </row>
    <row r="11" spans="1:6" ht="76.5">
      <c r="A11" s="62" t="s">
        <v>11</v>
      </c>
      <c r="B11" s="63" t="s">
        <v>177</v>
      </c>
      <c r="C11" s="68"/>
      <c r="D11" s="65" t="s">
        <v>42</v>
      </c>
      <c r="E11" s="65" t="s">
        <v>43</v>
      </c>
      <c r="F11" s="65" t="s">
        <v>44</v>
      </c>
    </row>
    <row r="12" spans="1:6" ht="63.75">
      <c r="A12" s="62" t="s">
        <v>12</v>
      </c>
      <c r="B12" s="63" t="s">
        <v>178</v>
      </c>
      <c r="C12" s="68"/>
      <c r="D12" s="65" t="s">
        <v>45</v>
      </c>
      <c r="E12" s="65" t="s">
        <v>46</v>
      </c>
      <c r="F12" s="65" t="s">
        <v>47</v>
      </c>
    </row>
    <row r="13" spans="1:6" ht="76.5">
      <c r="A13" s="62" t="s">
        <v>13</v>
      </c>
      <c r="B13" s="63" t="s">
        <v>179</v>
      </c>
      <c r="C13" s="68"/>
      <c r="D13" s="65" t="s">
        <v>180</v>
      </c>
      <c r="E13" s="66" t="s">
        <v>181</v>
      </c>
      <c r="F13" s="66" t="s">
        <v>182</v>
      </c>
    </row>
    <row r="14" spans="1:6" ht="12.75">
      <c r="A14" s="67"/>
      <c r="B14" s="67"/>
      <c r="C14" s="67"/>
      <c r="D14" s="67"/>
      <c r="E14" s="67"/>
      <c r="F14" s="67"/>
    </row>
    <row r="15" spans="1:6" ht="12.75">
      <c r="A15" s="67"/>
      <c r="B15" s="67"/>
      <c r="C15" s="67"/>
      <c r="D15" s="67"/>
      <c r="E15" s="67"/>
      <c r="F15" s="67"/>
    </row>
    <row r="16" spans="1:6" ht="12.75">
      <c r="A16" s="57" t="s">
        <v>31</v>
      </c>
      <c r="B16" s="57" t="s">
        <v>32</v>
      </c>
      <c r="C16" s="57"/>
      <c r="D16" s="58" t="s">
        <v>33</v>
      </c>
      <c r="E16" s="59" t="s">
        <v>34</v>
      </c>
      <c r="F16" s="60" t="s">
        <v>35</v>
      </c>
    </row>
    <row r="17" spans="1:6" ht="114.75">
      <c r="A17" s="62" t="s">
        <v>14</v>
      </c>
      <c r="B17" s="63" t="s">
        <v>139</v>
      </c>
      <c r="C17" s="64" t="s">
        <v>146</v>
      </c>
      <c r="D17" s="65" t="s">
        <v>140</v>
      </c>
      <c r="E17" s="65" t="s">
        <v>141</v>
      </c>
      <c r="F17" s="65" t="s">
        <v>142</v>
      </c>
    </row>
    <row r="18" spans="1:6" ht="76.5">
      <c r="A18" s="62" t="s">
        <v>15</v>
      </c>
      <c r="B18" s="63" t="s">
        <v>25</v>
      </c>
      <c r="C18" s="64" t="s">
        <v>143</v>
      </c>
      <c r="D18" s="65" t="s">
        <v>48</v>
      </c>
      <c r="E18" s="65" t="s">
        <v>49</v>
      </c>
      <c r="F18" s="65" t="s">
        <v>50</v>
      </c>
    </row>
    <row r="19" spans="1:6" ht="38.25">
      <c r="A19" s="62" t="s">
        <v>16</v>
      </c>
      <c r="B19" s="63" t="s">
        <v>26</v>
      </c>
      <c r="C19" s="63"/>
      <c r="D19" s="65" t="s">
        <v>51</v>
      </c>
      <c r="E19" s="66" t="s">
        <v>52</v>
      </c>
      <c r="F19" s="66" t="s">
        <v>53</v>
      </c>
    </row>
    <row r="20" spans="1:6" ht="38.25">
      <c r="A20" s="62" t="s">
        <v>17</v>
      </c>
      <c r="B20" s="63" t="s">
        <v>27</v>
      </c>
      <c r="C20" s="64"/>
      <c r="D20" s="65" t="s">
        <v>54</v>
      </c>
      <c r="E20" s="65" t="s">
        <v>55</v>
      </c>
      <c r="F20" s="65" t="s">
        <v>56</v>
      </c>
    </row>
    <row r="21" spans="1:6" ht="38.25">
      <c r="A21" s="69" t="s">
        <v>126</v>
      </c>
      <c r="B21" s="63" t="s">
        <v>130</v>
      </c>
      <c r="C21" s="64" t="s">
        <v>132</v>
      </c>
      <c r="D21" s="65" t="s">
        <v>128</v>
      </c>
      <c r="E21" s="65" t="s">
        <v>127</v>
      </c>
      <c r="F21" s="65" t="s">
        <v>129</v>
      </c>
    </row>
    <row r="23" spans="1:6" ht="12.75">
      <c r="A23" s="67"/>
      <c r="B23" s="67"/>
      <c r="C23" s="67"/>
      <c r="D23" s="67"/>
      <c r="E23" s="67"/>
      <c r="F23" s="67"/>
    </row>
    <row r="24" spans="1:6" ht="12.75">
      <c r="A24" s="57" t="s">
        <v>31</v>
      </c>
      <c r="B24" s="57" t="s">
        <v>32</v>
      </c>
      <c r="C24" s="57"/>
      <c r="D24" s="58" t="s">
        <v>33</v>
      </c>
      <c r="E24" s="59" t="s">
        <v>34</v>
      </c>
      <c r="F24" s="60" t="s">
        <v>35</v>
      </c>
    </row>
    <row r="25" spans="1:6" ht="51">
      <c r="A25" s="62" t="s">
        <v>18</v>
      </c>
      <c r="B25" s="63" t="s">
        <v>28</v>
      </c>
      <c r="C25" s="63"/>
      <c r="D25" s="65" t="s">
        <v>57</v>
      </c>
      <c r="E25" s="66" t="s">
        <v>58</v>
      </c>
      <c r="F25" s="66" t="s">
        <v>59</v>
      </c>
    </row>
    <row r="26" spans="1:6" ht="38.25">
      <c r="A26" s="62" t="s">
        <v>19</v>
      </c>
      <c r="B26" s="63" t="s">
        <v>29</v>
      </c>
      <c r="C26" s="63"/>
      <c r="D26" s="65" t="s">
        <v>60</v>
      </c>
      <c r="E26" s="65" t="s">
        <v>61</v>
      </c>
      <c r="F26" s="65" t="s">
        <v>62</v>
      </c>
    </row>
    <row r="27" spans="1:6" ht="12.75">
      <c r="A27" s="67"/>
      <c r="B27" s="67"/>
      <c r="C27" s="67"/>
      <c r="D27" s="67"/>
      <c r="E27" s="67"/>
      <c r="F27" s="67"/>
    </row>
    <row r="28" spans="1:6" ht="12.75">
      <c r="A28" s="67"/>
      <c r="B28" s="67"/>
      <c r="C28" s="67"/>
      <c r="D28" s="67"/>
      <c r="E28" s="67"/>
      <c r="F28" s="67"/>
    </row>
    <row r="29" spans="1:6" ht="12.75">
      <c r="A29" s="57" t="s">
        <v>31</v>
      </c>
      <c r="B29" s="57" t="s">
        <v>32</v>
      </c>
      <c r="C29" s="57"/>
      <c r="D29" s="58" t="s">
        <v>33</v>
      </c>
      <c r="E29" s="59" t="s">
        <v>34</v>
      </c>
      <c r="F29" s="60" t="s">
        <v>35</v>
      </c>
    </row>
    <row r="30" spans="1:6" ht="63.75">
      <c r="A30" s="71" t="s">
        <v>20</v>
      </c>
      <c r="B30" s="63" t="s">
        <v>30</v>
      </c>
      <c r="C30" s="63"/>
      <c r="D30" s="66" t="s">
        <v>159</v>
      </c>
      <c r="E30" s="66" t="s">
        <v>160</v>
      </c>
      <c r="F30" s="66" t="s">
        <v>161</v>
      </c>
    </row>
    <row r="31" spans="1:6" ht="12.75">
      <c r="A31" s="67"/>
      <c r="B31" s="67"/>
      <c r="C31" s="67"/>
      <c r="D31" s="67"/>
      <c r="E31" s="67"/>
      <c r="F31" s="67"/>
    </row>
    <row r="32" spans="1:6" ht="12.75">
      <c r="A32" s="57" t="s">
        <v>31</v>
      </c>
      <c r="B32" s="57" t="s">
        <v>32</v>
      </c>
      <c r="C32" s="57"/>
      <c r="D32" s="58" t="s">
        <v>33</v>
      </c>
      <c r="E32" s="59" t="s">
        <v>34</v>
      </c>
      <c r="F32" s="60" t="s">
        <v>35</v>
      </c>
    </row>
    <row r="33" spans="1:6" ht="76.5">
      <c r="A33" s="71" t="s">
        <v>164</v>
      </c>
      <c r="B33" s="63" t="s">
        <v>191</v>
      </c>
      <c r="C33" s="64" t="s">
        <v>143</v>
      </c>
      <c r="D33" s="66" t="s">
        <v>185</v>
      </c>
      <c r="E33" s="66" t="s">
        <v>186</v>
      </c>
      <c r="F33" s="66" t="s">
        <v>187</v>
      </c>
    </row>
    <row r="34" spans="1:6" ht="89.25">
      <c r="A34" s="71" t="s">
        <v>165</v>
      </c>
      <c r="B34" s="63" t="s">
        <v>148</v>
      </c>
      <c r="C34" s="64" t="s">
        <v>147</v>
      </c>
      <c r="D34" s="66" t="s">
        <v>149</v>
      </c>
      <c r="E34" s="66" t="s">
        <v>150</v>
      </c>
      <c r="F34" s="66" t="s">
        <v>151</v>
      </c>
    </row>
    <row r="35" spans="1:6" ht="38.25">
      <c r="A35" s="71" t="s">
        <v>166</v>
      </c>
      <c r="B35" s="63" t="s">
        <v>162</v>
      </c>
      <c r="C35" s="64"/>
      <c r="D35" s="66" t="s">
        <v>190</v>
      </c>
      <c r="E35" s="66" t="s">
        <v>188</v>
      </c>
      <c r="F35" s="66" t="s">
        <v>189</v>
      </c>
    </row>
  </sheetData>
  <printOptions gridLines="1" headings="1" horizontalCentered="1"/>
  <pageMargins left="0.75" right="0.25" top="0.5" bottom="0.5" header="0.15" footer="0.15"/>
  <pageSetup fitToHeight="1" fitToWidth="1" horizontalDpi="600" verticalDpi="600" orientation="portrait" paperSize="17" scale="48" r:id="rId2"/>
  <headerFooter alignWithMargins="0">
    <oddHeader>&amp;LRecreation LOB&amp;CDRAFT&amp;RAs-Is Assessment, Suggested Tactical Improvements, Tactical and Stategic Sequencing</oddHeader>
    <oddFooter>&amp;C&amp;A
Page &amp;P of &amp;N&amp;RLast Edit:  &amp;D
Printed: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Systems and Service Description and Scoring</dc:title>
  <dc:subject>MBT Step 4, Activity 1</dc:subject>
  <dc:creator>MBT 1.5 Team</dc:creator>
  <cp:keywords/>
  <dc:description/>
  <cp:lastModifiedBy>mtricomi</cp:lastModifiedBy>
  <cp:lastPrinted>2007-11-15T20:26:42Z</cp:lastPrinted>
  <dcterms:created xsi:type="dcterms:W3CDTF">2006-08-24T22:37:23Z</dcterms:created>
  <dcterms:modified xsi:type="dcterms:W3CDTF">2007-11-15T20:54:05Z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