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Jan-08 RIK Oil UNR Offer Sheet" sheetId="1" r:id="rId1"/>
  </sheets>
  <externalReferences>
    <externalReference r:id="rId4"/>
    <externalReference r:id="rId5"/>
  </externalReferences>
  <definedNames>
    <definedName name="_01170230810">'[2]OGOR-Compvol'!#REF!</definedName>
    <definedName name="Actuals">#REF!</definedName>
    <definedName name="ExA">'Jan-08 RIK Oil UNR Offer Sheet'!$A$1:$M$248</definedName>
    <definedName name="ExA1">'Jan-08 RIK Oil UNR Offer Sheet'!$D$1:$M$248</definedName>
    <definedName name="Nuc">'[1]NucActuals09to11-06'!$A$1:$G$77</definedName>
    <definedName name="_xlnm.Print_Area" localSheetId="0">'Jan-08 RIK Oil UNR Offer Sheet'!$A$7:$N$286</definedName>
    <definedName name="_xlnm.Print_Titles" localSheetId="0">'Jan-08 RIK Oil UNR Offer Sheet'!$1:$6</definedName>
    <definedName name="Z_03C4AAF5_3283_4146_911F_A49B005F4455_.wvu.Cols" localSheetId="0" hidden="1">'Jan-08 RIK Oil UNR Offer Sheet'!#REF!</definedName>
    <definedName name="Z_03C4AAF5_3283_4146_911F_A49B005F4455_.wvu.PrintArea" localSheetId="0" hidden="1">'Jan-08 RIK Oil UNR Offer Sheet'!$A$1:$L$277</definedName>
    <definedName name="Z_03C4AAF5_3283_4146_911F_A49B005F4455_.wvu.PrintTitles" localSheetId="0" hidden="1">'Jan-08 RIK Oil UNR Offer Sheet'!$1:$6</definedName>
    <definedName name="Z_16C156CE_A629_4F4A_8BEA_34B9E98B2A81_.wvu.PrintArea" localSheetId="0" hidden="1">'Jan-08 RIK Oil UNR Offer Sheet'!$A$78:$L$277</definedName>
    <definedName name="Z_16C156CE_A629_4F4A_8BEA_34B9E98B2A81_.wvu.PrintTitles" localSheetId="0" hidden="1">'Jan-08 RIK Oil UNR Offer Sheet'!$1:$6</definedName>
    <definedName name="Z_3D3A55CC_AFF8_4523_B367_1A33EFB238F6_.wvu.Cols" localSheetId="0" hidden="1">'Jan-08 RIK Oil UNR Offer Sheet'!#REF!</definedName>
    <definedName name="Z_3D3A55CC_AFF8_4523_B367_1A33EFB238F6_.wvu.PrintArea" localSheetId="0" hidden="1">'Jan-08 RIK Oil UNR Offer Sheet'!$A$78:$L$277</definedName>
    <definedName name="Z_3D3A55CC_AFF8_4523_B367_1A33EFB238F6_.wvu.PrintTitles" localSheetId="0" hidden="1">'Jan-08 RIK Oil UNR Offer Sheet'!$1:$6</definedName>
    <definedName name="Z_446EC85B_45C0_44B0_BD73_9F1DB44AD02E_.wvu.Cols" localSheetId="0" hidden="1">'Jan-08 RIK Oil UNR Offer Sheet'!#REF!,'Jan-08 RIK Oil UNR Offer Sheet'!#REF!,'Jan-08 RIK Oil UNR Offer Sheet'!#REF!</definedName>
    <definedName name="Z_446EC85B_45C0_44B0_BD73_9F1DB44AD02E_.wvu.PrintArea" localSheetId="0" hidden="1">'Jan-08 RIK Oil UNR Offer Sheet'!$A$1:$L$277</definedName>
    <definedName name="Z_446EC85B_45C0_44B0_BD73_9F1DB44AD02E_.wvu.PrintTitles" localSheetId="0" hidden="1">'Jan-08 RIK Oil UNR Offer Sheet'!$1:$6</definedName>
    <definedName name="Z_4CFB8C8A_8F62_4FD1_8F31_02029F48D650_.wvu.PrintArea" localSheetId="0" hidden="1">'Jan-08 RIK Oil UNR Offer Sheet'!$A$1:$L$277</definedName>
    <definedName name="Z_4CFB8C8A_8F62_4FD1_8F31_02029F48D650_.wvu.PrintTitles" localSheetId="0" hidden="1">'Jan-08 RIK Oil UNR Offer Sheet'!$1:$6</definedName>
    <definedName name="Z_71CBD8DD_EB51_4913_9B9E_547473CDAA23_.wvu.Cols" localSheetId="0" hidden="1">'Jan-08 RIK Oil UNR Offer Sheet'!#REF!</definedName>
    <definedName name="Z_71CBD8DD_EB51_4913_9B9E_547473CDAA23_.wvu.PrintArea" localSheetId="0" hidden="1">'Jan-08 RIK Oil UNR Offer Sheet'!$A$1:$L$277</definedName>
    <definedName name="Z_71CBD8DD_EB51_4913_9B9E_547473CDAA23_.wvu.PrintTitles" localSheetId="0" hidden="1">'Jan-08 RIK Oil UNR Offer Sheet'!$1:$6</definedName>
    <definedName name="Z_86DA1BA9_323E_4CEA_8944_0381288A5523_.wvu.Cols" localSheetId="0" hidden="1">'Jan-08 RIK Oil UNR Offer Sheet'!#REF!,'Jan-08 RIK Oil UNR Offer Sheet'!#REF!,'Jan-08 RIK Oil UNR Offer Sheet'!#REF!</definedName>
    <definedName name="Z_86DA1BA9_323E_4CEA_8944_0381288A5523_.wvu.PrintArea" localSheetId="0" hidden="1">'Jan-08 RIK Oil UNR Offer Sheet'!$A$1:$L$277</definedName>
    <definedName name="Z_86DA1BA9_323E_4CEA_8944_0381288A5523_.wvu.PrintTitles" localSheetId="0" hidden="1">'Jan-08 RIK Oil UNR Offer Sheet'!$1:$6</definedName>
    <definedName name="Z_89C210FF_461B_4720_B2FD_5873114219B3_.wvu.PrintArea" localSheetId="0" hidden="1">'Jan-08 RIK Oil UNR Offer Sheet'!$A$78:$L$277</definedName>
    <definedName name="Z_89C210FF_461B_4720_B2FD_5873114219B3_.wvu.PrintTitles" localSheetId="0" hidden="1">'Jan-08 RIK Oil UNR Offer Sheet'!$1:$6</definedName>
    <definedName name="Z_91393E6F_C48E_489C_AB48_13006276E41B_.wvu.Cols" localSheetId="0" hidden="1">'Jan-08 RIK Oil UNR Offer Sheet'!#REF!,'Jan-08 RIK Oil UNR Offer Sheet'!#REF!,'Jan-08 RIK Oil UNR Offer Sheet'!#REF!</definedName>
    <definedName name="Z_91393E6F_C48E_489C_AB48_13006276E41B_.wvu.PrintArea" localSheetId="0" hidden="1">'Jan-08 RIK Oil UNR Offer Sheet'!$A$1:$L$277</definedName>
    <definedName name="Z_91393E6F_C48E_489C_AB48_13006276E41B_.wvu.PrintTitles" localSheetId="0" hidden="1">'Jan-08 RIK Oil UNR Offer Sheet'!$1:$6</definedName>
    <definedName name="Z_ABB9E978_3363_4B3A_8C9F_8886A13795F0_.wvu.Cols" localSheetId="0" hidden="1">'Jan-08 RIK Oil UNR Offer Sheet'!#REF!,'Jan-08 RIK Oil UNR Offer Sheet'!#REF!,'Jan-08 RIK Oil UNR Offer Sheet'!#REF!</definedName>
    <definedName name="Z_ABB9E978_3363_4B3A_8C9F_8886A13795F0_.wvu.PrintArea" localSheetId="0" hidden="1">'Jan-08 RIK Oil UNR Offer Sheet'!$A$1:$L$277</definedName>
    <definedName name="Z_ABB9E978_3363_4B3A_8C9F_8886A13795F0_.wvu.PrintTitles" localSheetId="0" hidden="1">'Jan-08 RIK Oil UNR Offer Sheet'!$1:$6</definedName>
    <definedName name="Z_CDFBF383_315C_44C6_B8D5_744D8F6DFAF3_.wvu.Cols" localSheetId="0" hidden="1">'Jan-08 RIK Oil UNR Offer Sheet'!#REF!</definedName>
    <definedName name="Z_CDFBF383_315C_44C6_B8D5_744D8F6DFAF3_.wvu.PrintArea" localSheetId="0" hidden="1">'Jan-08 RIK Oil UNR Offer Sheet'!$A$1:$L$277</definedName>
    <definedName name="Z_CDFBF383_315C_44C6_B8D5_744D8F6DFAF3_.wvu.PrintTitles" localSheetId="0" hidden="1">'Jan-08 RIK Oil UNR Offer Sheet'!$1:$6</definedName>
    <definedName name="Z_FFA83C7E_62FB_4ECF_AF17_855D13EA5180_.wvu.Cols" localSheetId="0" hidden="1">'Jan-08 RIK Oil UNR Offer Sheet'!#REF!</definedName>
    <definedName name="Z_FFA83C7E_62FB_4ECF_AF17_855D13EA5180_.wvu.PrintArea" localSheetId="0" hidden="1">'Jan-08 RIK Oil UNR Offer Sheet'!$A$1:$L$277</definedName>
    <definedName name="Z_FFA83C7E_62FB_4ECF_AF17_855D13EA5180_.wvu.PrintTitles" localSheetId="0" hidden="1">'Jan-08 RIK Oil UNR Offer Sheet'!$1:$6</definedName>
  </definedNames>
  <calcPr fullCalcOnLoad="1"/>
</workbook>
</file>

<file path=xl/sharedStrings.xml><?xml version="1.0" encoding="utf-8"?>
<sst xmlns="http://schemas.openxmlformats.org/spreadsheetml/2006/main" count="543" uniqueCount="330">
  <si>
    <t>Minerals Management Service</t>
  </si>
  <si>
    <t>Offer Sheet</t>
  </si>
  <si>
    <t>Exhibit A</t>
  </si>
  <si>
    <t>Unrestricted RIK Crude Oil Sale</t>
  </si>
  <si>
    <t>IFO No. MMS-RIKOIL-2009-UNR-001</t>
  </si>
  <si>
    <t xml:space="preserve">Deliveries beginning:  January 1, 2009  </t>
  </si>
  <si>
    <t>Offer Pkg</t>
  </si>
  <si>
    <t>Royalty Oil Type</t>
  </si>
  <si>
    <t>Custody Transfer Point (Volume Metered At)</t>
  </si>
  <si>
    <t>MMS FMP No.</t>
  </si>
  <si>
    <t>FMP Operator</t>
  </si>
  <si>
    <t xml:space="preserve">Custody Transfer Point Royalty Volume  (bbls/day)   </t>
  </si>
  <si>
    <t xml:space="preserve">Custody Transfer Point API Gravity (Note 1)     </t>
  </si>
  <si>
    <t>See Note</t>
  </si>
  <si>
    <t>Pipelines and Gulf Coast Market Center</t>
  </si>
  <si>
    <t>Common Carrier Unless Buy/Sell is Noted</t>
  </si>
  <si>
    <t>Required: Platts or Argus (indicate        P or A)</t>
  </si>
  <si>
    <t>Required: Argus or Platts (indicate      A or P)</t>
  </si>
  <si>
    <t>Bonito</t>
  </si>
  <si>
    <t>EI 330 (EI 339 B)</t>
  </si>
  <si>
    <t>20177102609</t>
  </si>
  <si>
    <t>Chevron Corp.</t>
  </si>
  <si>
    <t xml:space="preserve">• Bonito P/L into Ship Shoal P/L into St. James </t>
  </si>
  <si>
    <t>EI 316 ssti (EI 361 A)</t>
  </si>
  <si>
    <t>2017710260J</t>
  </si>
  <si>
    <t>EI 316 ssti (EI 360 E)</t>
  </si>
  <si>
    <t>2017710260K</t>
  </si>
  <si>
    <t>See Note A</t>
  </si>
  <si>
    <t>EI 330 D</t>
  </si>
  <si>
    <t>2017710260E</t>
  </si>
  <si>
    <t>Devon Energy</t>
  </si>
  <si>
    <t>Pipeline Total</t>
  </si>
  <si>
    <t>5a</t>
  </si>
  <si>
    <t>Bonito or</t>
  </si>
  <si>
    <t>GB 128 A</t>
  </si>
  <si>
    <t>20608077000</t>
  </si>
  <si>
    <t>Shell Offshore</t>
  </si>
  <si>
    <t>• Auger P/L into Bonito P/L into Ship Shoal P/L</t>
  </si>
  <si>
    <t xml:space="preserve">   into St. James </t>
  </si>
  <si>
    <t>• Prorated on Auger P/L</t>
  </si>
  <si>
    <t>5b</t>
  </si>
  <si>
    <t xml:space="preserve">Bonito </t>
  </si>
  <si>
    <t>• Auger P/L into Ship Shoal P/L into St. James</t>
  </si>
  <si>
    <t>(100% Auger P/L)</t>
  </si>
  <si>
    <t>6a</t>
  </si>
  <si>
    <t>GB 783 A</t>
  </si>
  <si>
    <t>ConocoPhillips</t>
  </si>
  <si>
    <t>6b</t>
  </si>
  <si>
    <t>7a</t>
  </si>
  <si>
    <t>GB 426 A</t>
  </si>
  <si>
    <t>2, 3</t>
  </si>
  <si>
    <t>7b</t>
  </si>
  <si>
    <t>8a</t>
  </si>
  <si>
    <t>SM 205 ssti (EI 397 A)</t>
  </si>
  <si>
    <t>2017710260P</t>
  </si>
  <si>
    <t>W &amp; T Offshore</t>
  </si>
  <si>
    <t>See Note B</t>
  </si>
  <si>
    <t xml:space="preserve">   into St James </t>
  </si>
  <si>
    <t>8b</t>
  </si>
  <si>
    <t>9a</t>
  </si>
  <si>
    <t>Eugene Island</t>
  </si>
  <si>
    <t xml:space="preserve">VR 386 B </t>
  </si>
  <si>
    <t>Merit Energy</t>
  </si>
  <si>
    <t>• Eugene Island P/L (Marathon capacity) into Shell's</t>
  </si>
  <si>
    <t xml:space="preserve">  South Louisiana System into St. James</t>
  </si>
  <si>
    <t>9b</t>
  </si>
  <si>
    <t>VR 386 B</t>
  </si>
  <si>
    <t>(Non-Incentive Rate)</t>
  </si>
  <si>
    <t>10a</t>
  </si>
  <si>
    <t>EC 346 A</t>
  </si>
  <si>
    <t xml:space="preserve">Energy Resource Technology </t>
  </si>
  <si>
    <t>(EC 339/344/346)</t>
  </si>
  <si>
    <t>10b</t>
  </si>
  <si>
    <t xml:space="preserve">EC 346 A </t>
  </si>
  <si>
    <t>Energy Resource Technology</t>
  </si>
  <si>
    <t>(Non-Incentive Rate EC 345/360)</t>
  </si>
  <si>
    <t>SM 128 A</t>
  </si>
  <si>
    <t>Devon Energy Prod. Corp.</t>
  </si>
  <si>
    <t>• Eugene Island P/L into Shell's South Louisiana System</t>
  </si>
  <si>
    <t xml:space="preserve">   into St. James</t>
  </si>
  <si>
    <t>12a</t>
  </si>
  <si>
    <t>GC 65 A</t>
  </si>
  <si>
    <t>20608117000</t>
  </si>
  <si>
    <t xml:space="preserve">• Amberjack P/L into Boxer P/L into Eugene Island </t>
  </si>
  <si>
    <t>See Note C</t>
  </si>
  <si>
    <t xml:space="preserve">   P/L into Shell's S. LA Sys. into St. James or;</t>
  </si>
  <si>
    <t>or</t>
  </si>
  <si>
    <t xml:space="preserve">• Shell 12" P/L into Boxer P/L into Eugene Island </t>
  </si>
  <si>
    <t xml:space="preserve">   P/L into  Shell's S. LA Sys. into St. James</t>
  </si>
  <si>
    <t>12b</t>
  </si>
  <si>
    <t>Mars</t>
  </si>
  <si>
    <t xml:space="preserve">• Amberjack P/L into Mars Oil P/L into Clovelly </t>
  </si>
  <si>
    <t>12c</t>
  </si>
  <si>
    <t>Poseidon</t>
  </si>
  <si>
    <t xml:space="preserve">• Shell 12" P/L into Shell Trading 12" P/L into </t>
  </si>
  <si>
    <t xml:space="preserve">   Poseidon P/L into Houma</t>
  </si>
  <si>
    <t>HLS</t>
  </si>
  <si>
    <t>MP 69 PS (SP 60)</t>
  </si>
  <si>
    <t>SPN Resouces</t>
  </si>
  <si>
    <t>• Delta P/L into Empire</t>
  </si>
  <si>
    <t>STUSCO</t>
  </si>
  <si>
    <t>S.W. Pass 24 (MC 194 A)</t>
  </si>
  <si>
    <t>20608174850</t>
  </si>
  <si>
    <t>• Coganc P/L into Delta P/L into Empire</t>
  </si>
  <si>
    <t>Grand Bay Rec. Stn.</t>
  </si>
  <si>
    <t>20170755600</t>
  </si>
  <si>
    <t>Apache Corp.</t>
  </si>
  <si>
    <t>• Chevron P/L into Empire</t>
  </si>
  <si>
    <t>Venice, LA (WD 117 G)</t>
  </si>
  <si>
    <t>20177204300</t>
  </si>
  <si>
    <t>Anglo-Suisse</t>
  </si>
  <si>
    <t>(into Chevron Terminal)</t>
  </si>
  <si>
    <t>Venice, LA (into Plains Terminal)</t>
  </si>
  <si>
    <t>20170755200</t>
  </si>
  <si>
    <t>Noble Energy</t>
  </si>
  <si>
    <t>Plains</t>
  </si>
  <si>
    <t>Venice, LA (WD 27 A) into Chevron Terminal</t>
  </si>
  <si>
    <t>20177194300</t>
  </si>
  <si>
    <t>SP 89 B</t>
  </si>
  <si>
    <t>20177224600</t>
  </si>
  <si>
    <t>Apache Corp</t>
  </si>
  <si>
    <t>• South Pass-West Delta System (Marathon P/L)</t>
  </si>
  <si>
    <t xml:space="preserve">   into Chevron P/L into Empire or;</t>
  </si>
  <si>
    <t xml:space="preserve">• South Pass-West Delta System (Marathon P/L) </t>
  </si>
  <si>
    <t>Multiple Co.</t>
  </si>
  <si>
    <t xml:space="preserve">   into Chevron P/L into Empire</t>
  </si>
  <si>
    <t>WD 79 A</t>
  </si>
  <si>
    <t>20177194600</t>
  </si>
  <si>
    <t>SPN Resources</t>
  </si>
  <si>
    <t>WD 109 A</t>
  </si>
  <si>
    <t>ST 26 A</t>
  </si>
  <si>
    <t>2017715360C</t>
  </si>
  <si>
    <t>Energy Partners</t>
  </si>
  <si>
    <t>• Energy Partners P/L into Fourchon into Chevron P/L</t>
  </si>
  <si>
    <t xml:space="preserve">   into Empire</t>
  </si>
  <si>
    <t>ST 41 B</t>
  </si>
  <si>
    <t>2017715360J</t>
  </si>
  <si>
    <t>• Chevron P/L into Fourchon into Chevron P/L</t>
  </si>
  <si>
    <t>Grand Isle EM Terminal Inlet</t>
  </si>
  <si>
    <t>20170513700</t>
  </si>
  <si>
    <t>ExxonMobil</t>
  </si>
  <si>
    <t>• ExxonMobil P/L into St. James or;</t>
  </si>
  <si>
    <t>WD 90 (Grand Isle)</t>
  </si>
  <si>
    <t>MC 311 A (Grand Isle)</t>
  </si>
  <si>
    <t>HLS-SB</t>
  </si>
  <si>
    <t>EC 321 A</t>
  </si>
  <si>
    <t>20177042202</t>
  </si>
  <si>
    <t xml:space="preserve">• Marathon P/L into ExxonMobil P/L into </t>
  </si>
  <si>
    <t xml:space="preserve">   ExxonMobil S. LA System</t>
  </si>
  <si>
    <t>EC 332 A</t>
  </si>
  <si>
    <t>20177042208</t>
  </si>
  <si>
    <t>Beryl Oil and Gas LP</t>
  </si>
  <si>
    <t>• Beryl private line (no charge) into Marathon P/L</t>
  </si>
  <si>
    <t xml:space="preserve">   into ExxonMobil P/L into ExxonMobil S. LA System</t>
  </si>
  <si>
    <t>SM 31 ssti (SM 27 A)</t>
  </si>
  <si>
    <t>ANKOR Energy LLC</t>
  </si>
  <si>
    <t>• ExxonMobil P/L into ExxonMobil S. LA System</t>
  </si>
  <si>
    <t>SM 69 B</t>
  </si>
  <si>
    <t>20177072206</t>
  </si>
  <si>
    <t>31a</t>
  </si>
  <si>
    <t>MP 69 MPOG (VK 826 A)</t>
  </si>
  <si>
    <t>20608165111</t>
  </si>
  <si>
    <t xml:space="preserve">Kerr-McGee </t>
  </si>
  <si>
    <t xml:space="preserve">• Cypress P/L into Empire and  </t>
  </si>
  <si>
    <t>31b</t>
  </si>
  <si>
    <t>MP 69 MPOG (VK 915 A)</t>
  </si>
  <si>
    <t>20608165114</t>
  </si>
  <si>
    <t>BP Expl. and Prod.</t>
  </si>
  <si>
    <t>MP 69 MPOG (MP 281 A)</t>
  </si>
  <si>
    <t>2017724511G</t>
  </si>
  <si>
    <t>ENI Petroleum</t>
  </si>
  <si>
    <t>MP 69 MPOG (VK 823 A)</t>
  </si>
  <si>
    <t>20608165115</t>
  </si>
  <si>
    <t>Total E &amp; P</t>
  </si>
  <si>
    <t>MP 69 MPOG (MP 225 A)</t>
  </si>
  <si>
    <t>2017724511C</t>
  </si>
  <si>
    <t>Dauphin Island Gathering Partners</t>
  </si>
  <si>
    <t>32a</t>
  </si>
  <si>
    <t>HOOPS</t>
  </si>
  <si>
    <t>AC 25 A</t>
  </si>
  <si>
    <t>20608050130</t>
  </si>
  <si>
    <t>• ExxonMobil P/L into Seaway P/L into Jones Creek</t>
  </si>
  <si>
    <t>32b</t>
  </si>
  <si>
    <t>• ExxonMobil P/L into Seaway P/L into Texas City</t>
  </si>
  <si>
    <t>33a</t>
  </si>
  <si>
    <t>EB 602 A</t>
  </si>
  <si>
    <t>20608040134</t>
  </si>
  <si>
    <t>Kerr-McGee</t>
  </si>
  <si>
    <t>33b</t>
  </si>
  <si>
    <t>34a</t>
  </si>
  <si>
    <t>EB 643 A</t>
  </si>
  <si>
    <t>20608040135</t>
  </si>
  <si>
    <t>34b</t>
  </si>
  <si>
    <t>LLS</t>
  </si>
  <si>
    <t>SS 146 ssti (SS 154 E)</t>
  </si>
  <si>
    <t>Century Exploration</t>
  </si>
  <si>
    <t xml:space="preserve">• Whitecap P/L into Ship Shoal P/L into St. James </t>
  </si>
  <si>
    <t>SS 169 ssti (SS 182 C-B)</t>
  </si>
  <si>
    <t>2017711260B</t>
  </si>
  <si>
    <t>SS 169 ssti (SS 182 A-X)</t>
  </si>
  <si>
    <t>2017711260X</t>
  </si>
  <si>
    <t>SS 209 A</t>
  </si>
  <si>
    <t>2017711260G</t>
  </si>
  <si>
    <t xml:space="preserve">                                        </t>
  </si>
  <si>
    <t>SS 208 F (SS 207 A)</t>
  </si>
  <si>
    <t>2017711260E</t>
  </si>
  <si>
    <t>SS 266 A</t>
  </si>
  <si>
    <t>ST 300 ssti (EW 826 A)</t>
  </si>
  <si>
    <t>• Cougar P/L into Whitecap P/L into Ship Shoal P/L</t>
  </si>
  <si>
    <t>ST 300 A</t>
  </si>
  <si>
    <t>Shell Offshore Inc.</t>
  </si>
  <si>
    <t>SS 28 Ent. to Whitecap (SM 268 A)</t>
  </si>
  <si>
    <t>20177072602</t>
  </si>
  <si>
    <t>MC 807 A</t>
  </si>
  <si>
    <t>• Mars Oil P/L into Clovelly</t>
  </si>
  <si>
    <t>MC 809 A</t>
  </si>
  <si>
    <t>20608173651</t>
  </si>
  <si>
    <t>• Ursa P/L into Mars Oil P/L into Clovelly</t>
  </si>
  <si>
    <t>GI 115 ssti (MC 711 A )</t>
  </si>
  <si>
    <t>ATP Oil &amp; Gas Corp.</t>
  </si>
  <si>
    <t>• Amberjack P/L into Mars Oil P/L into Clovelly</t>
  </si>
  <si>
    <t>47a</t>
  </si>
  <si>
    <t>Mars or</t>
  </si>
  <si>
    <t>SS 332  B (GC 645 A)</t>
  </si>
  <si>
    <t>• Seajack P/L into Amberjack P/L into Mars Oil P/L</t>
  </si>
  <si>
    <t>47b</t>
  </si>
  <si>
    <t>Poseidon or</t>
  </si>
  <si>
    <t>• Poseidon P/L into Houma</t>
  </si>
  <si>
    <t>47c</t>
  </si>
  <si>
    <t>SGC or</t>
  </si>
  <si>
    <t>• Cameron Highway P/L into Texas City</t>
  </si>
  <si>
    <t>47d</t>
  </si>
  <si>
    <t>SGC</t>
  </si>
  <si>
    <t>• Cameron Highway P/L into Port Arthur</t>
  </si>
  <si>
    <t>48a</t>
  </si>
  <si>
    <t>SS 332  B (GC 782 A)</t>
  </si>
  <si>
    <t>48b</t>
  </si>
  <si>
    <t>48c</t>
  </si>
  <si>
    <t xml:space="preserve">SGC or </t>
  </si>
  <si>
    <t>48d</t>
  </si>
  <si>
    <t>50a</t>
  </si>
  <si>
    <t>SS 332  B (GC 787 A)</t>
  </si>
  <si>
    <t>50b</t>
  </si>
  <si>
    <t>50c</t>
  </si>
  <si>
    <t>Pipeline Total (Caesar Common Stream)</t>
  </si>
  <si>
    <t>49a</t>
  </si>
  <si>
    <t xml:space="preserve">Poseidon </t>
  </si>
  <si>
    <t xml:space="preserve">GC 158 A </t>
  </si>
  <si>
    <t>20608113652</t>
  </si>
  <si>
    <t>• Brutus P/L into Jackalope P/L into Poseidon P/L</t>
  </si>
  <si>
    <t xml:space="preserve">   into Houma</t>
  </si>
  <si>
    <t>49b</t>
  </si>
  <si>
    <t xml:space="preserve">• Brutus P/L into Amberjack P/L into Mars Oil P/L </t>
  </si>
  <si>
    <t xml:space="preserve">   into Clovelly</t>
  </si>
  <si>
    <t>SS 332 A (GC 254 A)</t>
  </si>
  <si>
    <t>20608112955</t>
  </si>
  <si>
    <t xml:space="preserve">• Cameron Highway P/L into Texas City </t>
  </si>
  <si>
    <t>51a</t>
  </si>
  <si>
    <t>SS 332 A (ST 316 A)</t>
  </si>
  <si>
    <t>20177162950</t>
  </si>
  <si>
    <t>51b</t>
  </si>
  <si>
    <t>51c</t>
  </si>
  <si>
    <t>52a</t>
  </si>
  <si>
    <t>SS 332 A (GC 608 A)</t>
  </si>
  <si>
    <t>Anadarko Petoleum Corp.</t>
  </si>
  <si>
    <t>52b</t>
  </si>
  <si>
    <t>52c</t>
  </si>
  <si>
    <t>Pipeline Total (Allegheny Common Stream)</t>
  </si>
  <si>
    <t>TXG</t>
  </si>
  <si>
    <t>GA 256 ssti    (GA 209 B)</t>
  </si>
  <si>
    <t>20427060150</t>
  </si>
  <si>
    <t>• High Island Pipeline System into Texas City</t>
  </si>
  <si>
    <t>HIA 474 A</t>
  </si>
  <si>
    <t>McMoran Oil and Gas</t>
  </si>
  <si>
    <t>EB 159 A</t>
  </si>
  <si>
    <t>20608040150</t>
  </si>
  <si>
    <t>EB 160 A</t>
  </si>
  <si>
    <t>20608040151</t>
  </si>
  <si>
    <t>HIA 563 B</t>
  </si>
  <si>
    <t>20427090158</t>
  </si>
  <si>
    <t>HIA 582 C</t>
  </si>
  <si>
    <t>2042709015E</t>
  </si>
  <si>
    <t>HIA 546 ssti (HIA 376 A)</t>
  </si>
  <si>
    <t>20427110152</t>
  </si>
  <si>
    <t>HIA 573 B</t>
  </si>
  <si>
    <t>2042709015B</t>
  </si>
  <si>
    <t xml:space="preserve">Apache Corp. </t>
  </si>
  <si>
    <t>GB 189 A (WC 661 A)</t>
  </si>
  <si>
    <t>Tarpon Offshore</t>
  </si>
  <si>
    <t xml:space="preserve">Total Barrels Offered       </t>
  </si>
  <si>
    <t>Send Offer Sheet to:</t>
  </si>
  <si>
    <t>rikoiloffers@mms.gov</t>
  </si>
  <si>
    <t>Fax: 303-462-9944</t>
  </si>
  <si>
    <t>Buy/Sell and Pipeline Contacts:</t>
  </si>
  <si>
    <t>• Chevron Pipeline: Ken Salter (713-432-2652)</t>
  </si>
  <si>
    <t>• Enterprise (Cameron Highway): Beto Lopez (713-381-4003)</t>
  </si>
  <si>
    <t>• ExxonMobil Pipeline: Scott Massengale (713-656-2044)</t>
  </si>
  <si>
    <t>• Plains: Tim Gill (303-572-4929)</t>
  </si>
  <si>
    <t>• Poseidon: James Hostetler (303-339-0381)</t>
  </si>
  <si>
    <t>• Shell Pipeline: Robert Contreras (713-241-6148)</t>
  </si>
  <si>
    <t>• STUSCO: Brett Jones (713-230-1944)</t>
  </si>
  <si>
    <t>• FMP:</t>
  </si>
  <si>
    <t>Facility Measurement Point</t>
  </si>
  <si>
    <t>• N/A:</t>
  </si>
  <si>
    <t>Not Applicable</t>
  </si>
  <si>
    <t>Note A:</t>
  </si>
  <si>
    <t>Pkg 3, EI 316 ssti (EI 360 E), operated by Chevron Corp.; platform expected to be operational in Apr-09, 85 bpd estimate.</t>
  </si>
  <si>
    <t>Note B:</t>
  </si>
  <si>
    <t>Pkg 8, EI 397 A, operated by W&amp;T Offshore; platform sustained considerable damage and is currently being assesed, may be operational</t>
  </si>
  <si>
    <t>as early as Mar-09.  Pre-hurricane volume was 200 bpd.</t>
  </si>
  <si>
    <t>Note C:</t>
  </si>
  <si>
    <t>Pkg 12, GC 65 A, operated by Shell Offshore; platform expected to be operational in Jan-09.</t>
  </si>
  <si>
    <t>Note 1:</t>
  </si>
  <si>
    <t>API gravity is not warranted and is measured at the FMP unless otherwise noted.</t>
  </si>
  <si>
    <t xml:space="preserve">Note 2:  </t>
  </si>
  <si>
    <t>The Ship Shoal Inventory Management Fees will not be reimbursed by MMS.</t>
  </si>
  <si>
    <t>Note 3:</t>
  </si>
  <si>
    <t>FMP contains a lease(s) in Royalty Relief status whose volume will not be included in deliveries to the buyer.</t>
  </si>
  <si>
    <t>Note 4:</t>
  </si>
  <si>
    <t>Reserve Commitment Program for Marathon's tariff, see Exhibit B.</t>
  </si>
  <si>
    <t>Note 5:</t>
  </si>
  <si>
    <t>Includes area/blocks MP 305, MP 306, MP 138, MP 293</t>
  </si>
  <si>
    <t>Note 6:</t>
  </si>
  <si>
    <t>The first gravity listed is the average commingled MPOG gravity entering Cypress P/L.  The second is the average commingled gravity</t>
  </si>
  <si>
    <t>entering Delta P/L.  Both are measured at MP 69.  These gravities are the most current data available at the time of this solicitation.</t>
  </si>
  <si>
    <t>The volume breakdown is Cypress P/L 80% and Delta P/L 20%, though it varies monthly.  In Oct-Nov 2008, 100% flowed Cypress P/L.</t>
  </si>
  <si>
    <t>Your Name</t>
  </si>
  <si>
    <t>Company Name</t>
  </si>
  <si>
    <r>
      <t xml:space="preserve">NYMEX + Daily Roll basis (offshore delivery)     </t>
    </r>
    <r>
      <rPr>
        <b/>
        <sz val="10"/>
        <color indexed="10"/>
        <rFont val="Arial"/>
        <family val="2"/>
      </rPr>
      <t>6 Mo.</t>
    </r>
  </si>
  <si>
    <r>
      <t xml:space="preserve">NYMEX + Daily Roll basis (offshore delivery)    </t>
    </r>
    <r>
      <rPr>
        <b/>
        <sz val="10"/>
        <color indexed="10"/>
        <rFont val="Arial"/>
        <family val="2"/>
      </rPr>
      <t>12 Mo.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</si>
</sst>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[Red]\(#,##0.0\)"/>
    <numFmt numFmtId="166" formatCode="0.00000"/>
    <numFmt numFmtId="167" formatCode="_(* #,##0_);_(* \(#,##0\);_(* &quot;-&quot;??_);_(@_)"/>
    <numFmt numFmtId="168" formatCode="0.0000%"/>
    <numFmt numFmtId="169" formatCode="&quot;$&quot;#,##0.00"/>
    <numFmt numFmtId="170" formatCode="mmmm\ yyyy"/>
    <numFmt numFmtId="171" formatCode="0.00000%"/>
    <numFmt numFmtId="172" formatCode="#,##0.0000"/>
    <numFmt numFmtId="173" formatCode="#,##0.000"/>
    <numFmt numFmtId="174" formatCode="[$-409]dddd\,\ mmmm\ dd\,\ yyyy"/>
    <numFmt numFmtId="175" formatCode="[$-409]mmm\-yy;@"/>
    <numFmt numFmtId="176" formatCode="mmm\-yyyy"/>
    <numFmt numFmtId="177" formatCode="General;[Red]\-General"/>
    <numFmt numFmtId="178" formatCode="0.0000"/>
    <numFmt numFmtId="179" formatCode="&quot;$&quot;#,##0.0000_);[Red]\(&quot;$&quot;#,##0.0000\)"/>
    <numFmt numFmtId="180" formatCode="#,##0.0000_);[Red]\(#,##0.0000\)"/>
    <numFmt numFmtId="181" formatCode="_(* #,##0.0000_);_(* \(#,##0.0000\);_(* &quot;-&quot;????_);_(@_)"/>
    <numFmt numFmtId="182" formatCode="_(&quot;$&quot;* #,##0.0000_);_(&quot;$&quot;* \(#,##0.0000\);_(&quot;$&quot;* &quot;-&quot;????_);_(@_)"/>
    <numFmt numFmtId="183" formatCode="#\ ???/???"/>
    <numFmt numFmtId="184" formatCode="0.000"/>
    <numFmt numFmtId="185" formatCode="0.000%"/>
    <numFmt numFmtId="186" formatCode="mm/dd/yy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$&quot;#,##0.000"/>
    <numFmt numFmtId="193" formatCode="mmmm\ d\,\ yyyy"/>
    <numFmt numFmtId="194" formatCode="mmyyyy"/>
    <numFmt numFmtId="195" formatCode="#,##0.0"/>
    <numFmt numFmtId="196" formatCode="&quot;$&quot;#,##0.0000"/>
    <numFmt numFmtId="197" formatCode="0.0_);[Red]\(0.0\)"/>
    <numFmt numFmtId="198" formatCode="0_);[Red]\(0\)"/>
    <numFmt numFmtId="199" formatCode="0.000000"/>
    <numFmt numFmtId="200" formatCode="0_);\(0\)"/>
    <numFmt numFmtId="201" formatCode="0.00000_);\(0.00000\)"/>
    <numFmt numFmtId="202" formatCode="0.0%"/>
    <numFmt numFmtId="203" formatCode="_(* #,##0.000_);_(* \(#,##0.000\);_(* &quot;-&quot;???_);_(@_)"/>
    <numFmt numFmtId="204" formatCode="_(* #,##0.000000_);_(* \(#,##0.000000\);_(* &quot;-&quot;??????_);_(@_)"/>
    <numFmt numFmtId="205" formatCode="_(* #,##0.0000000_);_(* \(#,##0.0000000\);_(* &quot;-&quot;???????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u val="single"/>
      <sz val="10"/>
      <color indexed="12"/>
      <name val="MS Sans Serif"/>
      <family val="0"/>
    </font>
    <font>
      <sz val="10"/>
      <color indexed="60"/>
      <name val="Arial"/>
      <family val="2"/>
    </font>
    <font>
      <sz val="10"/>
      <color indexed="12"/>
      <name val="Comic Sans MS"/>
      <family val="4"/>
    </font>
  </fonts>
  <fills count="7">
    <fill>
      <patternFill/>
    </fill>
    <fill>
      <patternFill patternType="gray125"/>
    </fill>
    <fill>
      <patternFill patternType="lightTrellis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2" xfId="24" applyFont="1" applyFill="1" applyBorder="1" applyAlignment="1">
      <alignment horizontal="center" wrapText="1"/>
      <protection/>
    </xf>
    <xf numFmtId="0" fontId="5" fillId="0" borderId="2" xfId="24" applyNumberFormat="1" applyFont="1" applyFill="1" applyBorder="1" applyAlignment="1" applyProtection="1">
      <alignment horizontal="left" wrapText="1"/>
      <protection/>
    </xf>
    <xf numFmtId="0" fontId="5" fillId="0" borderId="2" xfId="24" applyNumberFormat="1" applyFont="1" applyFill="1" applyBorder="1" applyAlignment="1" applyProtection="1">
      <alignment horizontal="center" wrapText="1"/>
      <protection/>
    </xf>
    <xf numFmtId="49" fontId="5" fillId="0" borderId="2" xfId="24" applyNumberFormat="1" applyFont="1" applyFill="1" applyBorder="1" applyAlignment="1" applyProtection="1">
      <alignment horizontal="left" wrapText="1"/>
      <protection/>
    </xf>
    <xf numFmtId="38" fontId="5" fillId="0" borderId="2" xfId="0" applyNumberFormat="1" applyFont="1" applyFill="1" applyBorder="1" applyAlignment="1">
      <alignment horizontal="center" wrapText="1"/>
    </xf>
    <xf numFmtId="164" fontId="5" fillId="0" borderId="2" xfId="15" applyNumberFormat="1" applyFont="1" applyFill="1" applyBorder="1" applyAlignment="1">
      <alignment horizontal="center" wrapText="1"/>
    </xf>
    <xf numFmtId="0" fontId="5" fillId="0" borderId="2" xfId="15" applyNumberFormat="1" applyFont="1" applyFill="1" applyBorder="1" applyAlignment="1">
      <alignment horizontal="center" wrapText="1"/>
    </xf>
    <xf numFmtId="0" fontId="5" fillId="0" borderId="2" xfId="24" applyFont="1" applyFill="1" applyBorder="1" applyAlignment="1">
      <alignment horizontal="left" wrapText="1"/>
      <protection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0" borderId="4" xfId="21" applyNumberFormat="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3" fillId="0" borderId="5" xfId="21" applyFont="1" applyBorder="1" applyAlignment="1">
      <alignment horizontal="left"/>
      <protection/>
    </xf>
    <xf numFmtId="49" fontId="3" fillId="0" borderId="5" xfId="21" applyNumberFormat="1" applyFont="1" applyBorder="1" applyAlignment="1">
      <alignment horizontal="center"/>
      <protection/>
    </xf>
    <xf numFmtId="0" fontId="3" fillId="0" borderId="5" xfId="21" applyFont="1" applyBorder="1">
      <alignment/>
      <protection/>
    </xf>
    <xf numFmtId="0" fontId="3" fillId="0" borderId="5" xfId="21" applyFont="1" applyFill="1" applyBorder="1" applyAlignment="1">
      <alignment horizontal="right"/>
      <protection/>
    </xf>
    <xf numFmtId="164" fontId="3" fillId="0" borderId="5" xfId="21" applyNumberFormat="1" applyFont="1" applyBorder="1" applyAlignment="1">
      <alignment horizontal="center"/>
      <protection/>
    </xf>
    <xf numFmtId="0" fontId="9" fillId="0" borderId="5" xfId="21" applyNumberFormat="1" applyFont="1" applyBorder="1" applyAlignment="1">
      <alignment horizontal="center"/>
      <protection/>
    </xf>
    <xf numFmtId="0" fontId="0" fillId="2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3" fillId="0" borderId="0" xfId="21" applyFont="1" applyBorder="1">
      <alignment/>
      <protection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 wrapText="1"/>
    </xf>
    <xf numFmtId="0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3" fontId="0" fillId="0" borderId="5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49" fontId="0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right"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NumberFormat="1" applyFont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179" fontId="0" fillId="0" borderId="8" xfId="0" applyNumberFormat="1" applyFont="1" applyFill="1" applyBorder="1" applyAlignment="1">
      <alignment/>
    </xf>
    <xf numFmtId="0" fontId="3" fillId="0" borderId="0" xfId="21" applyFont="1" applyFill="1" applyBorder="1">
      <alignment/>
      <protection/>
    </xf>
    <xf numFmtId="179" fontId="0" fillId="0" borderId="6" xfId="0" applyNumberFormat="1" applyFont="1" applyFill="1" applyBorder="1" applyAlignment="1">
      <alignment/>
    </xf>
    <xf numFmtId="0" fontId="0" fillId="4" borderId="4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left" wrapText="1"/>
    </xf>
    <xf numFmtId="0" fontId="0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3" fontId="5" fillId="4" borderId="5" xfId="15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49" fontId="0" fillId="0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>
      <alignment/>
    </xf>
    <xf numFmtId="179" fontId="0" fillId="0" borderId="9" xfId="0" applyNumberFormat="1" applyFont="1" applyBorder="1" applyAlignment="1">
      <alignment/>
    </xf>
    <xf numFmtId="179" fontId="0" fillId="0" borderId="1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0" fillId="0" borderId="7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168" fontId="0" fillId="4" borderId="5" xfId="25" applyNumberFormat="1" applyFont="1" applyFill="1" applyBorder="1" applyAlignment="1">
      <alignment horizontal="center"/>
    </xf>
    <xf numFmtId="0" fontId="0" fillId="4" borderId="5" xfId="24" applyFont="1" applyFill="1" applyBorder="1" applyAlignment="1">
      <alignment horizontal="left" wrapText="1"/>
      <protection/>
    </xf>
    <xf numFmtId="0" fontId="0" fillId="4" borderId="5" xfId="24" applyFont="1" applyFill="1" applyBorder="1" applyAlignment="1">
      <alignment horizontal="center"/>
      <protection/>
    </xf>
    <xf numFmtId="49" fontId="5" fillId="4" borderId="5" xfId="24" applyNumberFormat="1" applyFont="1" applyFill="1" applyBorder="1" applyAlignment="1">
      <alignment/>
      <protection/>
    </xf>
    <xf numFmtId="164" fontId="0" fillId="4" borderId="5" xfId="24" applyNumberFormat="1" applyFont="1" applyFill="1" applyBorder="1" applyAlignment="1">
      <alignment horizontal="center"/>
      <protection/>
    </xf>
    <xf numFmtId="0" fontId="5" fillId="4" borderId="5" xfId="15" applyNumberFormat="1" applyFont="1" applyFill="1" applyBorder="1" applyAlignment="1">
      <alignment horizontal="center"/>
    </xf>
    <xf numFmtId="2" fontId="0" fillId="4" borderId="5" xfId="15" applyNumberFormat="1" applyFont="1" applyFill="1" applyBorder="1" applyAlignment="1">
      <alignment horizontal="center"/>
    </xf>
    <xf numFmtId="0" fontId="0" fillId="4" borderId="5" xfId="24" applyFont="1" applyFill="1" applyBorder="1" applyAlignment="1">
      <alignment horizontal="left"/>
      <protection/>
    </xf>
    <xf numFmtId="179" fontId="0" fillId="4" borderId="6" xfId="24" applyNumberFormat="1" applyFont="1" applyFill="1" applyBorder="1" applyAlignment="1">
      <alignment horizontal="left"/>
      <protection/>
    </xf>
    <xf numFmtId="179" fontId="0" fillId="4" borderId="8" xfId="24" applyNumberFormat="1" applyFont="1" applyFill="1" applyBorder="1" applyAlignment="1">
      <alignment horizontal="left"/>
      <protection/>
    </xf>
    <xf numFmtId="0" fontId="3" fillId="0" borderId="5" xfId="21" applyFont="1" applyFill="1" applyBorder="1" applyAlignment="1">
      <alignment horizontal="center"/>
      <protection/>
    </xf>
    <xf numFmtId="0" fontId="3" fillId="0" borderId="5" xfId="21" applyFont="1" applyFill="1" applyBorder="1">
      <alignment/>
      <protection/>
    </xf>
    <xf numFmtId="179" fontId="0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5" fillId="0" borderId="4" xfId="0" applyNumberFormat="1" applyFont="1" applyFill="1" applyBorder="1" applyAlignment="1">
      <alignment horizontal="center" wrapText="1"/>
    </xf>
    <xf numFmtId="0" fontId="5" fillId="0" borderId="5" xfId="24" applyFont="1" applyFill="1" applyBorder="1" applyAlignment="1">
      <alignment horizontal="center" wrapText="1"/>
      <protection/>
    </xf>
    <xf numFmtId="0" fontId="5" fillId="0" borderId="5" xfId="24" applyNumberFormat="1" applyFont="1" applyFill="1" applyBorder="1" applyAlignment="1" applyProtection="1">
      <alignment horizontal="left" wrapText="1"/>
      <protection/>
    </xf>
    <xf numFmtId="0" fontId="5" fillId="0" borderId="5" xfId="24" applyNumberFormat="1" applyFont="1" applyFill="1" applyBorder="1" applyAlignment="1" applyProtection="1">
      <alignment horizontal="center" wrapText="1"/>
      <protection/>
    </xf>
    <xf numFmtId="49" fontId="5" fillId="0" borderId="5" xfId="24" applyNumberFormat="1" applyFont="1" applyFill="1" applyBorder="1" applyAlignment="1" applyProtection="1">
      <alignment horizontal="left" wrapText="1"/>
      <protection/>
    </xf>
    <xf numFmtId="38" fontId="5" fillId="0" borderId="5" xfId="0" applyNumberFormat="1" applyFont="1" applyFill="1" applyBorder="1" applyAlignment="1">
      <alignment horizontal="center" wrapText="1"/>
    </xf>
    <xf numFmtId="164" fontId="5" fillId="0" borderId="5" xfId="15" applyNumberFormat="1" applyFont="1" applyFill="1" applyBorder="1" applyAlignment="1">
      <alignment horizontal="center" wrapText="1"/>
    </xf>
    <xf numFmtId="0" fontId="5" fillId="0" borderId="5" xfId="15" applyNumberFormat="1" applyFont="1" applyFill="1" applyBorder="1" applyAlignment="1">
      <alignment horizontal="center" wrapText="1"/>
    </xf>
    <xf numFmtId="0" fontId="5" fillId="0" borderId="5" xfId="24" applyFont="1" applyFill="1" applyBorder="1" applyAlignment="1">
      <alignment horizontal="left" wrapText="1"/>
      <protection/>
    </xf>
    <xf numFmtId="179" fontId="0" fillId="2" borderId="7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79" fontId="0" fillId="2" borderId="15" xfId="0" applyNumberFormat="1" applyFont="1" applyFill="1" applyBorder="1" applyAlignment="1">
      <alignment/>
    </xf>
    <xf numFmtId="38" fontId="10" fillId="0" borderId="5" xfId="0" applyNumberFormat="1" applyFont="1" applyFill="1" applyBorder="1" applyAlignment="1">
      <alignment horizontal="center" wrapText="1"/>
    </xf>
    <xf numFmtId="38" fontId="11" fillId="0" borderId="5" xfId="0" applyNumberFormat="1" applyFont="1" applyFill="1" applyBorder="1" applyAlignment="1">
      <alignment horizontal="center" wrapText="1"/>
    </xf>
    <xf numFmtId="179" fontId="0" fillId="2" borderId="8" xfId="0" applyNumberFormat="1" applyFont="1" applyFill="1" applyBorder="1" applyAlignment="1">
      <alignment/>
    </xf>
    <xf numFmtId="179" fontId="0" fillId="4" borderId="13" xfId="24" applyNumberFormat="1" applyFont="1" applyFill="1" applyBorder="1" applyAlignment="1">
      <alignment horizontal="left"/>
      <protection/>
    </xf>
    <xf numFmtId="179" fontId="0" fillId="4" borderId="7" xfId="24" applyNumberFormat="1" applyFont="1" applyFill="1" applyBorder="1" applyAlignment="1">
      <alignment horizontal="left"/>
      <protection/>
    </xf>
    <xf numFmtId="0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left" wrapText="1"/>
    </xf>
    <xf numFmtId="164" fontId="0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21" applyFont="1" applyFill="1" applyBorder="1">
      <alignment/>
      <protection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21" applyFont="1" applyFill="1" applyBorder="1">
      <alignment/>
      <protection/>
    </xf>
    <xf numFmtId="164" fontId="0" fillId="0" borderId="5" xfId="21" applyNumberFormat="1" applyFont="1" applyFill="1" applyBorder="1" applyAlignment="1">
      <alignment horizontal="center"/>
      <protection/>
    </xf>
    <xf numFmtId="0" fontId="5" fillId="0" borderId="5" xfId="0" applyFont="1" applyFill="1" applyBorder="1" applyAlignment="1">
      <alignment horizontal="center"/>
    </xf>
    <xf numFmtId="0" fontId="5" fillId="0" borderId="5" xfId="21" applyNumberFormat="1" applyFont="1" applyFill="1" applyBorder="1">
      <alignment/>
      <protection/>
    </xf>
    <xf numFmtId="3" fontId="5" fillId="0" borderId="5" xfId="15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 wrapText="1"/>
    </xf>
    <xf numFmtId="49" fontId="0" fillId="0" borderId="5" xfId="0" applyNumberFormat="1" applyFont="1" applyBorder="1" applyAlignment="1">
      <alignment horizontal="center"/>
    </xf>
    <xf numFmtId="179" fontId="0" fillId="0" borderId="6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5" xfId="21" applyFont="1" applyBorder="1">
      <alignment/>
      <protection/>
    </xf>
    <xf numFmtId="38" fontId="0" fillId="0" borderId="5" xfId="21" applyNumberFormat="1" applyFont="1" applyFill="1" applyBorder="1" applyAlignment="1">
      <alignment horizontal="right"/>
      <protection/>
    </xf>
    <xf numFmtId="164" fontId="0" fillId="0" borderId="5" xfId="21" applyNumberFormat="1" applyFont="1" applyBorder="1" applyAlignment="1">
      <alignment horizontal="center"/>
      <protection/>
    </xf>
    <xf numFmtId="38" fontId="0" fillId="0" borderId="5" xfId="0" applyNumberFormat="1" applyFont="1" applyFill="1" applyBorder="1" applyAlignment="1">
      <alignment horizontal="right" wrapText="1"/>
    </xf>
    <xf numFmtId="164" fontId="0" fillId="4" borderId="5" xfId="15" applyNumberFormat="1" applyFont="1" applyFill="1" applyBorder="1" applyAlignment="1">
      <alignment horizontal="center"/>
    </xf>
    <xf numFmtId="179" fontId="0" fillId="4" borderId="5" xfId="24" applyNumberFormat="1" applyFont="1" applyFill="1" applyBorder="1" applyAlignment="1">
      <alignment horizontal="left"/>
      <protection/>
    </xf>
    <xf numFmtId="164" fontId="5" fillId="0" borderId="5" xfId="0" applyNumberFormat="1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14" fontId="0" fillId="0" borderId="5" xfId="0" applyNumberFormat="1" applyFont="1" applyBorder="1" applyAlignment="1">
      <alignment horizontal="left"/>
    </xf>
    <xf numFmtId="49" fontId="4" fillId="0" borderId="5" xfId="23" applyNumberFormat="1" applyFont="1" applyFill="1" applyBorder="1" applyAlignment="1" applyProtection="1">
      <alignment horizontal="center" wrapText="1"/>
      <protection/>
    </xf>
    <xf numFmtId="3" fontId="0" fillId="0" borderId="5" xfId="0" applyNumberFormat="1" applyFont="1" applyBorder="1" applyAlignment="1">
      <alignment horizontal="right"/>
    </xf>
    <xf numFmtId="0" fontId="12" fillId="4" borderId="5" xfId="0" applyFont="1" applyFill="1" applyBorder="1" applyAlignment="1">
      <alignment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/>
    </xf>
    <xf numFmtId="49" fontId="0" fillId="0" borderId="5" xfId="0" applyNumberFormat="1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49" fontId="0" fillId="0" borderId="5" xfId="21" applyNumberFormat="1" applyFont="1" applyBorder="1" applyAlignment="1">
      <alignment horizontal="center"/>
      <protection/>
    </xf>
    <xf numFmtId="0" fontId="5" fillId="0" borderId="5" xfId="21" applyNumberFormat="1" applyFont="1" applyFill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5" xfId="21" applyFont="1" applyFill="1" applyBorder="1" applyAlignment="1">
      <alignment horizontal="right"/>
      <protection/>
    </xf>
    <xf numFmtId="49" fontId="4" fillId="0" borderId="5" xfId="23" applyNumberFormat="1" applyFont="1" applyFill="1" applyBorder="1" applyAlignment="1">
      <alignment horizontal="center" wrapText="1"/>
      <protection/>
    </xf>
    <xf numFmtId="0" fontId="0" fillId="2" borderId="16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179" fontId="0" fillId="0" borderId="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5" fillId="0" borderId="5" xfId="0" applyFont="1" applyFill="1" applyBorder="1" applyAlignment="1">
      <alignment horizontal="left"/>
    </xf>
    <xf numFmtId="49" fontId="4" fillId="0" borderId="5" xfId="23" applyNumberFormat="1" applyFont="1" applyFill="1" applyBorder="1" applyAlignment="1">
      <alignment horizontal="center" wrapText="1"/>
      <protection/>
    </xf>
    <xf numFmtId="164" fontId="0" fillId="0" borderId="5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24" applyFont="1" applyFill="1" applyBorder="1" applyAlignment="1">
      <alignment horizontal="left" wrapText="1"/>
      <protection/>
    </xf>
    <xf numFmtId="0" fontId="0" fillId="0" borderId="5" xfId="24" applyFont="1" applyFill="1" applyBorder="1" applyAlignment="1">
      <alignment horizontal="center"/>
      <protection/>
    </xf>
    <xf numFmtId="49" fontId="5" fillId="0" borderId="5" xfId="24" applyNumberFormat="1" applyFont="1" applyFill="1" applyBorder="1" applyAlignment="1">
      <alignment/>
      <protection/>
    </xf>
    <xf numFmtId="164" fontId="0" fillId="0" borderId="5" xfId="24" applyNumberFormat="1" applyFont="1" applyFill="1" applyBorder="1" applyAlignment="1">
      <alignment horizontal="center"/>
      <protection/>
    </xf>
    <xf numFmtId="0" fontId="5" fillId="0" borderId="5" xfId="15" applyNumberFormat="1" applyFont="1" applyFill="1" applyBorder="1" applyAlignment="1">
      <alignment horizontal="center"/>
    </xf>
    <xf numFmtId="2" fontId="0" fillId="0" borderId="5" xfId="15" applyNumberFormat="1" applyFont="1" applyFill="1" applyBorder="1" applyAlignment="1">
      <alignment horizontal="center"/>
    </xf>
    <xf numFmtId="179" fontId="0" fillId="0" borderId="10" xfId="0" applyNumberFormat="1" applyFont="1" applyBorder="1" applyAlignment="1">
      <alignment/>
    </xf>
    <xf numFmtId="168" fontId="0" fillId="4" borderId="4" xfId="25" applyNumberFormat="1" applyFont="1" applyFill="1" applyBorder="1" applyAlignment="1">
      <alignment horizontal="center"/>
    </xf>
    <xf numFmtId="0" fontId="0" fillId="0" borderId="5" xfId="22" applyFont="1" applyFill="1" applyBorder="1">
      <alignment/>
      <protection/>
    </xf>
    <xf numFmtId="179" fontId="0" fillId="0" borderId="10" xfId="0" applyNumberFormat="1" applyFont="1" applyFill="1" applyBorder="1" applyAlignment="1">
      <alignment horizontal="left"/>
    </xf>
    <xf numFmtId="166" fontId="0" fillId="0" borderId="5" xfId="0" applyNumberFormat="1" applyFont="1" applyBorder="1" applyAlignment="1">
      <alignment horizontal="left"/>
    </xf>
    <xf numFmtId="2" fontId="0" fillId="0" borderId="5" xfId="0" applyNumberFormat="1" applyFont="1" applyBorder="1" applyAlignment="1">
      <alignment horizontal="left"/>
    </xf>
    <xf numFmtId="166" fontId="0" fillId="0" borderId="5" xfId="0" applyNumberFormat="1" applyFont="1" applyFill="1" applyBorder="1" applyAlignment="1">
      <alignment horizontal="left"/>
    </xf>
    <xf numFmtId="2" fontId="0" fillId="0" borderId="5" xfId="0" applyNumberFormat="1" applyFont="1" applyFill="1" applyBorder="1" applyAlignment="1">
      <alignment horizontal="left"/>
    </xf>
    <xf numFmtId="38" fontId="5" fillId="0" borderId="5" xfId="0" applyNumberFormat="1" applyFont="1" applyFill="1" applyBorder="1" applyAlignment="1">
      <alignment horizontal="right" wrapText="1"/>
    </xf>
    <xf numFmtId="179" fontId="3" fillId="0" borderId="10" xfId="21" applyNumberFormat="1" applyFont="1" applyBorder="1">
      <alignment/>
      <protection/>
    </xf>
    <xf numFmtId="0" fontId="5" fillId="4" borderId="4" xfId="21" applyFont="1" applyFill="1" applyBorder="1" applyAlignment="1">
      <alignment horizontal="center"/>
      <protection/>
    </xf>
    <xf numFmtId="0" fontId="5" fillId="4" borderId="5" xfId="21" applyFont="1" applyFill="1" applyBorder="1" applyAlignment="1">
      <alignment horizontal="center"/>
      <protection/>
    </xf>
    <xf numFmtId="0" fontId="0" fillId="4" borderId="5" xfId="21" applyFont="1" applyFill="1" applyBorder="1" applyAlignment="1">
      <alignment horizontal="left" wrapText="1"/>
      <protection/>
    </xf>
    <xf numFmtId="0" fontId="0" fillId="4" borderId="5" xfId="21" applyFont="1" applyFill="1" applyBorder="1" applyAlignment="1">
      <alignment horizontal="center"/>
      <protection/>
    </xf>
    <xf numFmtId="166" fontId="5" fillId="4" borderId="5" xfId="21" applyNumberFormat="1" applyFont="1" applyFill="1" applyBorder="1">
      <alignment/>
      <protection/>
    </xf>
    <xf numFmtId="3" fontId="0" fillId="0" borderId="5" xfId="15" applyNumberFormat="1" applyFont="1" applyBorder="1" applyAlignment="1">
      <alignment horizontal="right"/>
    </xf>
    <xf numFmtId="0" fontId="0" fillId="0" borderId="16" xfId="0" applyFont="1" applyFill="1" applyBorder="1" applyAlignment="1">
      <alignment/>
    </xf>
    <xf numFmtId="3" fontId="0" fillId="0" borderId="5" xfId="15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9" fontId="0" fillId="5" borderId="5" xfId="0" applyNumberFormat="1" applyFont="1" applyFill="1" applyBorder="1" applyAlignment="1">
      <alignment horizontal="left"/>
    </xf>
    <xf numFmtId="179" fontId="0" fillId="0" borderId="8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right"/>
    </xf>
    <xf numFmtId="49" fontId="0" fillId="0" borderId="5" xfId="0" applyNumberFormat="1" applyFont="1" applyBorder="1" applyAlignment="1">
      <alignment horizontal="center" wrapText="1"/>
    </xf>
    <xf numFmtId="179" fontId="3" fillId="0" borderId="8" xfId="21" applyNumberFormat="1" applyFont="1" applyBorder="1">
      <alignment/>
      <protection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"/>
    </xf>
    <xf numFmtId="168" fontId="0" fillId="0" borderId="5" xfId="25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67" fontId="0" fillId="0" borderId="0" xfId="15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5" xfId="24" applyFont="1" applyFill="1" applyBorder="1" applyAlignment="1">
      <alignment horizontal="left"/>
      <protection/>
    </xf>
    <xf numFmtId="49" fontId="0" fillId="0" borderId="5" xfId="0" applyNumberFormat="1" applyFont="1" applyFill="1" applyBorder="1" applyAlignment="1">
      <alignment/>
    </xf>
    <xf numFmtId="3" fontId="0" fillId="0" borderId="5" xfId="24" applyNumberFormat="1" applyFont="1" applyFill="1" applyBorder="1" applyAlignment="1">
      <alignment horizontal="right"/>
      <protection/>
    </xf>
    <xf numFmtId="164" fontId="0" fillId="0" borderId="5" xfId="15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 quotePrefix="1">
      <alignment horizontal="center"/>
    </xf>
    <xf numFmtId="0" fontId="0" fillId="0" borderId="5" xfId="0" applyNumberFormat="1" applyFont="1" applyBorder="1" applyAlignment="1">
      <alignment horizontal="left"/>
    </xf>
    <xf numFmtId="49" fontId="0" fillId="0" borderId="5" xfId="0" applyNumberFormat="1" applyFont="1" applyBorder="1" applyAlignment="1" quotePrefix="1">
      <alignment horizontal="center"/>
    </xf>
    <xf numFmtId="0" fontId="0" fillId="4" borderId="6" xfId="24" applyFont="1" applyFill="1" applyBorder="1" applyAlignment="1">
      <alignment horizontal="left"/>
      <protection/>
    </xf>
    <xf numFmtId="0" fontId="0" fillId="4" borderId="0" xfId="0" applyFon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/>
    </xf>
    <xf numFmtId="164" fontId="5" fillId="4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" fontId="0" fillId="0" borderId="5" xfId="0" applyNumberFormat="1" applyFill="1" applyBorder="1" applyAlignment="1">
      <alignment horizontal="right"/>
    </xf>
    <xf numFmtId="0" fontId="0" fillId="6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3" fontId="0" fillId="6" borderId="5" xfId="0" applyNumberFormat="1" applyFont="1" applyFill="1" applyBorder="1" applyAlignment="1">
      <alignment horizontal="right"/>
    </xf>
    <xf numFmtId="164" fontId="0" fillId="6" borderId="5" xfId="0" applyNumberFormat="1" applyFont="1" applyFill="1" applyBorder="1" applyAlignment="1">
      <alignment horizontal="center"/>
    </xf>
    <xf numFmtId="164" fontId="5" fillId="0" borderId="5" xfId="15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5" xfId="0" applyFont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wrapText="1"/>
    </xf>
    <xf numFmtId="0" fontId="0" fillId="4" borderId="5" xfId="0" applyFont="1" applyFill="1" applyBorder="1" applyAlignment="1">
      <alignment horizontal="center" wrapText="1"/>
    </xf>
    <xf numFmtId="164" fontId="5" fillId="4" borderId="5" xfId="15" applyNumberFormat="1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0" fontId="0" fillId="0" borderId="5" xfId="21" applyFont="1" applyFill="1" applyBorder="1" applyAlignment="1">
      <alignment horizontal="center"/>
      <protection/>
    </xf>
    <xf numFmtId="3" fontId="0" fillId="0" borderId="5" xfId="0" applyNumberFormat="1" applyFont="1" applyBorder="1" applyAlignment="1">
      <alignment horizontal="center"/>
    </xf>
    <xf numFmtId="0" fontId="5" fillId="0" borderId="5" xfId="0" applyNumberFormat="1" applyFont="1" applyFill="1" applyBorder="1" applyAlignment="1">
      <alignment wrapText="1"/>
    </xf>
    <xf numFmtId="0" fontId="0" fillId="0" borderId="4" xfId="21" applyFont="1" applyFill="1" applyBorder="1" applyAlignment="1">
      <alignment horizontal="center"/>
      <protection/>
    </xf>
    <xf numFmtId="179" fontId="0" fillId="0" borderId="9" xfId="21" applyNumberFormat="1" applyFont="1" applyFill="1" applyBorder="1">
      <alignment/>
      <protection/>
    </xf>
    <xf numFmtId="179" fontId="0" fillId="0" borderId="10" xfId="21" applyNumberFormat="1" applyFont="1" applyFill="1" applyBorder="1">
      <alignment/>
      <protection/>
    </xf>
    <xf numFmtId="0" fontId="0" fillId="0" borderId="4" xfId="21" applyFont="1" applyFill="1" applyBorder="1">
      <alignment/>
      <protection/>
    </xf>
    <xf numFmtId="179" fontId="0" fillId="0" borderId="13" xfId="21" applyNumberFormat="1" applyFont="1" applyFill="1" applyBorder="1">
      <alignment/>
      <protection/>
    </xf>
    <xf numFmtId="179" fontId="0" fillId="0" borderId="7" xfId="21" applyNumberFormat="1" applyFont="1" applyFill="1" applyBorder="1">
      <alignment/>
      <protection/>
    </xf>
    <xf numFmtId="49" fontId="5" fillId="0" borderId="5" xfId="0" applyNumberFormat="1" applyFont="1" applyFill="1" applyBorder="1" applyAlignment="1">
      <alignment horizontal="right" wrapText="1"/>
    </xf>
    <xf numFmtId="179" fontId="0" fillId="0" borderId="5" xfId="21" applyNumberFormat="1" applyFont="1" applyFill="1" applyBorder="1">
      <alignment/>
      <protection/>
    </xf>
    <xf numFmtId="179" fontId="0" fillId="0" borderId="0" xfId="21" applyNumberFormat="1" applyFont="1" applyFill="1" applyBorder="1">
      <alignment/>
      <protection/>
    </xf>
    <xf numFmtId="179" fontId="0" fillId="0" borderId="17" xfId="21" applyNumberFormat="1" applyFont="1" applyFill="1" applyBorder="1">
      <alignment/>
      <protection/>
    </xf>
    <xf numFmtId="0" fontId="0" fillId="2" borderId="13" xfId="0" applyFont="1" applyFill="1" applyBorder="1" applyAlignment="1">
      <alignment/>
    </xf>
    <xf numFmtId="179" fontId="0" fillId="0" borderId="16" xfId="21" applyNumberFormat="1" applyFont="1" applyFill="1" applyBorder="1">
      <alignment/>
      <protection/>
    </xf>
    <xf numFmtId="179" fontId="0" fillId="0" borderId="6" xfId="21" applyNumberFormat="1" applyFont="1" applyFill="1" applyBorder="1">
      <alignment/>
      <protection/>
    </xf>
    <xf numFmtId="0" fontId="0" fillId="0" borderId="8" xfId="21" applyFont="1" applyFill="1" applyBorder="1">
      <alignment/>
      <protection/>
    </xf>
    <xf numFmtId="0" fontId="0" fillId="4" borderId="18" xfId="0" applyNumberFormat="1" applyFont="1" applyFill="1" applyBorder="1" applyAlignment="1">
      <alignment horizontal="center"/>
    </xf>
    <xf numFmtId="0" fontId="5" fillId="4" borderId="19" xfId="21" applyFont="1" applyFill="1" applyBorder="1" applyAlignment="1">
      <alignment horizontal="center"/>
      <protection/>
    </xf>
    <xf numFmtId="0" fontId="0" fillId="4" borderId="19" xfId="21" applyFont="1" applyFill="1" applyBorder="1" applyAlignment="1">
      <alignment horizontal="left"/>
      <protection/>
    </xf>
    <xf numFmtId="49" fontId="0" fillId="4" borderId="19" xfId="21" applyNumberFormat="1" applyFont="1" applyFill="1" applyBorder="1" applyAlignment="1">
      <alignment horizontal="center"/>
      <protection/>
    </xf>
    <xf numFmtId="38" fontId="5" fillId="4" borderId="19" xfId="21" applyNumberFormat="1" applyFont="1" applyFill="1" applyBorder="1" applyAlignment="1">
      <alignment horizontal="left" wrapText="1"/>
      <protection/>
    </xf>
    <xf numFmtId="3" fontId="5" fillId="4" borderId="19" xfId="0" applyNumberFormat="1" applyFont="1" applyFill="1" applyBorder="1" applyAlignment="1">
      <alignment horizontal="right" wrapText="1"/>
    </xf>
    <xf numFmtId="164" fontId="5" fillId="4" borderId="19" xfId="0" applyNumberFormat="1" applyFont="1" applyFill="1" applyBorder="1" applyAlignment="1">
      <alignment horizontal="center" wrapText="1"/>
    </xf>
    <xf numFmtId="0" fontId="5" fillId="4" borderId="19" xfId="21" applyNumberFormat="1" applyFont="1" applyFill="1" applyBorder="1" applyAlignment="1">
      <alignment horizontal="center"/>
      <protection/>
    </xf>
    <xf numFmtId="0" fontId="0" fillId="4" borderId="19" xfId="21" applyFont="1" applyFill="1" applyBorder="1">
      <alignment/>
      <protection/>
    </xf>
    <xf numFmtId="0" fontId="0" fillId="4" borderId="19" xfId="21" applyFont="1" applyFill="1" applyBorder="1" applyAlignment="1">
      <alignment horizontal="center"/>
      <protection/>
    </xf>
    <xf numFmtId="0" fontId="0" fillId="4" borderId="11" xfId="21" applyFont="1" applyFill="1" applyBorder="1">
      <alignment/>
      <protection/>
    </xf>
    <xf numFmtId="0" fontId="0" fillId="4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  <xf numFmtId="49" fontId="0" fillId="0" borderId="0" xfId="21" applyNumberFormat="1" applyFont="1" applyFill="1" applyBorder="1" applyAlignment="1">
      <alignment horizontal="center"/>
      <protection/>
    </xf>
    <xf numFmtId="38" fontId="5" fillId="0" borderId="0" xfId="21" applyNumberFormat="1" applyFont="1" applyFill="1" applyBorder="1" applyAlignment="1">
      <alignment horizontal="left"/>
      <protection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49" fontId="13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" fillId="0" borderId="0" xfId="20" applyFill="1" applyBorder="1" applyAlignment="1">
      <alignment horizontal="left"/>
    </xf>
    <xf numFmtId="0" fontId="14" fillId="0" borderId="0" xfId="20" applyFont="1" applyBorder="1" applyAlignment="1">
      <alignment horizontal="left"/>
    </xf>
    <xf numFmtId="49" fontId="14" fillId="0" borderId="0" xfId="2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4" fillId="0" borderId="0" xfId="20" applyNumberFormat="1" applyFont="1" applyBorder="1" applyAlignment="1">
      <alignment horizontal="center"/>
    </xf>
    <xf numFmtId="49" fontId="15" fillId="0" borderId="0" xfId="20" applyNumberFormat="1" applyFont="1" applyBorder="1" applyAlignment="1">
      <alignment horizontal="center"/>
    </xf>
    <xf numFmtId="0" fontId="14" fillId="0" borderId="0" xfId="20" applyNumberFormat="1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left" wrapText="1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2" fillId="0" borderId="0" xfId="20" applyNumberForma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6" fillId="0" borderId="0" xfId="2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21" applyFont="1" applyFill="1" applyBorder="1" applyAlignment="1">
      <alignment/>
      <protection/>
    </xf>
    <xf numFmtId="164" fontId="2" fillId="0" borderId="0" xfId="20" applyNumberFormat="1" applyFont="1" applyFill="1" applyBorder="1" applyAlignment="1">
      <alignment horizontal="center"/>
    </xf>
    <xf numFmtId="0" fontId="17" fillId="0" borderId="0" xfId="2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/>
    </xf>
    <xf numFmtId="0" fontId="2" fillId="0" borderId="0" xfId="20" applyFont="1" applyFill="1" applyBorder="1" applyAlignment="1">
      <alignment horizontal="left"/>
    </xf>
    <xf numFmtId="164" fontId="2" fillId="0" borderId="0" xfId="2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Alignment="1">
      <alignment horizontal="center"/>
    </xf>
    <xf numFmtId="0" fontId="2" fillId="0" borderId="0" xfId="2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0" fillId="0" borderId="0" xfId="21" applyNumberFormat="1" applyFont="1" applyFill="1" applyBorder="1" applyAlignment="1">
      <alignment horizontal="left"/>
      <protection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0" fillId="0" borderId="0" xfId="21" applyNumberFormat="1" applyFont="1" applyBorder="1" applyAlignment="1">
      <alignment horizontal="left"/>
      <protection/>
    </xf>
    <xf numFmtId="0" fontId="0" fillId="0" borderId="0" xfId="21" applyFont="1" applyBorder="1" applyAlignment="1">
      <alignment horizontal="left"/>
      <protection/>
    </xf>
    <xf numFmtId="49" fontId="0" fillId="0" borderId="0" xfId="21" applyNumberFormat="1" applyFont="1" applyBorder="1" applyAlignment="1">
      <alignment horizontal="center"/>
      <protection/>
    </xf>
    <xf numFmtId="38" fontId="0" fillId="0" borderId="0" xfId="21" applyNumberFormat="1" applyFont="1" applyFill="1" applyBorder="1" applyAlignment="1">
      <alignment horizontal="right"/>
      <protection/>
    </xf>
    <xf numFmtId="164" fontId="0" fillId="0" borderId="0" xfId="21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0" fillId="0" borderId="0" xfId="2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5" fillId="0" borderId="0" xfId="21" applyNumberFormat="1" applyFont="1" applyBorder="1" applyAlignment="1">
      <alignment horizontal="center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 wrapText="1"/>
      <protection/>
    </xf>
    <xf numFmtId="3" fontId="18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2" fontId="0" fillId="0" borderId="2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2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49" fontId="0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 horizontal="left"/>
    </xf>
    <xf numFmtId="0" fontId="3" fillId="0" borderId="0" xfId="21" applyNumberFormat="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 applyAlignment="1">
      <alignment horizontal="left"/>
      <protection/>
    </xf>
    <xf numFmtId="49" fontId="3" fillId="0" borderId="0" xfId="21" applyNumberFormat="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right"/>
      <protection/>
    </xf>
    <xf numFmtId="164" fontId="3" fillId="0" borderId="0" xfId="21" applyNumberFormat="1" applyFont="1" applyFill="1" applyBorder="1" applyAlignment="1">
      <alignment horizontal="center"/>
      <protection/>
    </xf>
    <xf numFmtId="0" fontId="9" fillId="0" borderId="0" xfId="21" applyNumberFormat="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 8g oil summary 8-20-02" xfId="21"/>
    <cellStyle name="Normal_NewHLSProperties" xfId="22"/>
    <cellStyle name="Normal_Sheet1" xfId="23"/>
    <cellStyle name="Normal_Sheet1_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sdencmn\common\RIK\RIK%20Oil\Offshore\Gulf\Unrestricted%20Sales\Unrestricted%2004-2007\IFO\Unrestricted%20Exhibit%20ABC%2004-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sdenna01\common\RIK\RIK%20Oil\Offshore\Gulf\Unrestricted%20Sales\Unrestricted%2001-2009%20%20%20%20%20%20%20NEW%20RESEARCH\IFO\Exhibit%20A%20&amp;%20B%20UNR%2001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R"/>
      <sheetName val="NucActuals09to11-06"/>
      <sheetName val="Exhibit A"/>
      <sheetName val="Exhibit B"/>
      <sheetName val="Exhibit C"/>
      <sheetName val="Remove FMP"/>
      <sheetName val="TXG Run Ticket Calc"/>
      <sheetName val="VolumeandGravity Analysis"/>
    </sheetNames>
    <sheetDataSet>
      <sheetData sheetId="1">
        <row r="1">
          <cell r="A1" t="str">
            <v>CTP_FM_POINT_CODE</v>
          </cell>
          <cell r="B1" t="str">
            <v>CTP_TO_POINT_CODE</v>
          </cell>
          <cell r="C1" t="str">
            <v>OPRD_PRODUCT_CODE</v>
          </cell>
          <cell r="D1" t="str">
            <v>Daily VOLUME 09/06</v>
          </cell>
          <cell r="E1" t="str">
            <v>Daily VOLUME 10/06</v>
          </cell>
          <cell r="F1" t="str">
            <v>Daily VOLUME11/06</v>
          </cell>
          <cell r="G1" t="str">
            <v>Daily VOLUME Ave 09to 11-06</v>
          </cell>
        </row>
        <row r="2">
          <cell r="A2" t="str">
            <v>MC 809 A</v>
          </cell>
          <cell r="B2" t="str">
            <v>MC 809 A</v>
          </cell>
          <cell r="C2" t="str">
            <v>MARS</v>
          </cell>
          <cell r="D2">
            <v>8601.0137</v>
          </cell>
          <cell r="E2">
            <v>11814.3593</v>
          </cell>
          <cell r="F2">
            <v>11724.6152</v>
          </cell>
          <cell r="G2">
            <v>10713.3294</v>
          </cell>
        </row>
        <row r="3">
          <cell r="A3" t="str">
            <v>MP 69 POOL</v>
          </cell>
          <cell r="B3" t="str">
            <v>MP 69 POOL</v>
          </cell>
          <cell r="C3" t="str">
            <v>HLS</v>
          </cell>
          <cell r="D3">
            <v>4015.721</v>
          </cell>
          <cell r="E3">
            <v>4050.1472</v>
          </cell>
          <cell r="F3">
            <v>3520.0728</v>
          </cell>
          <cell r="G3">
            <v>3861.980333333333</v>
          </cell>
        </row>
        <row r="4">
          <cell r="A4" t="str">
            <v>MP 69 POOL</v>
          </cell>
          <cell r="B4" t="str">
            <v>MP 69 POOL</v>
          </cell>
          <cell r="C4" t="str">
            <v>HLS</v>
          </cell>
          <cell r="D4">
            <v>3367.4083</v>
          </cell>
          <cell r="E4">
            <v>4050.1472</v>
          </cell>
          <cell r="F4">
            <v>3520.0728</v>
          </cell>
          <cell r="G4">
            <v>3645.8761</v>
          </cell>
        </row>
        <row r="5">
          <cell r="A5" t="str">
            <v>SP 86 C</v>
          </cell>
          <cell r="B5" t="str">
            <v>SP 86 C</v>
          </cell>
          <cell r="C5" t="str">
            <v>HLS</v>
          </cell>
          <cell r="D5">
            <v>67.9447</v>
          </cell>
          <cell r="E5" t="e">
            <v>#N/A</v>
          </cell>
          <cell r="F5" t="e">
            <v>#N/A</v>
          </cell>
          <cell r="G5" t="e">
            <v>#N/A</v>
          </cell>
        </row>
        <row r="6">
          <cell r="A6" t="str">
            <v>SP 87 D</v>
          </cell>
          <cell r="B6" t="str">
            <v>SP 87 D</v>
          </cell>
          <cell r="C6" t="str">
            <v>HLS</v>
          </cell>
          <cell r="D6">
            <v>63.8297</v>
          </cell>
          <cell r="E6" t="e">
            <v>#N/A</v>
          </cell>
          <cell r="F6" t="e">
            <v>#N/A</v>
          </cell>
          <cell r="G6" t="e">
            <v>#N/A</v>
          </cell>
        </row>
        <row r="7">
          <cell r="A7" t="str">
            <v>SP 89 B</v>
          </cell>
          <cell r="B7" t="str">
            <v>SP 89 B</v>
          </cell>
          <cell r="C7" t="str">
            <v>HLS</v>
          </cell>
          <cell r="D7">
            <v>0</v>
          </cell>
          <cell r="E7">
            <v>280.0897</v>
          </cell>
          <cell r="F7">
            <v>233.4032</v>
          </cell>
          <cell r="G7">
            <v>171.1643</v>
          </cell>
        </row>
        <row r="8">
          <cell r="A8" t="str">
            <v>SP 89 B</v>
          </cell>
          <cell r="B8" t="str">
            <v>SP 89 B</v>
          </cell>
          <cell r="C8" t="str">
            <v>HLS</v>
          </cell>
          <cell r="D8">
            <v>182.7657</v>
          </cell>
          <cell r="E8">
            <v>280.0897</v>
          </cell>
          <cell r="F8">
            <v>233.4032</v>
          </cell>
          <cell r="G8">
            <v>232.0862</v>
          </cell>
        </row>
        <row r="9">
          <cell r="A9" t="str">
            <v>WD 79 A</v>
          </cell>
          <cell r="B9" t="str">
            <v>WD 79 A</v>
          </cell>
          <cell r="C9" t="str">
            <v>HLS</v>
          </cell>
          <cell r="D9">
            <v>147.5373</v>
          </cell>
          <cell r="E9">
            <v>162.6403</v>
          </cell>
          <cell r="F9">
            <v>135.6316</v>
          </cell>
          <cell r="G9">
            <v>148.60306666666665</v>
          </cell>
        </row>
        <row r="10">
          <cell r="A10" t="str">
            <v>WD 109 A</v>
          </cell>
          <cell r="B10" t="str">
            <v>WD 109 A</v>
          </cell>
          <cell r="C10" t="str">
            <v>HLS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GC 158 A </v>
          </cell>
          <cell r="B11" t="str">
            <v>GC158 A</v>
          </cell>
          <cell r="C11" t="str">
            <v>POS</v>
          </cell>
          <cell r="D11">
            <v>5557.3113</v>
          </cell>
          <cell r="E11">
            <v>5220.0563</v>
          </cell>
          <cell r="F11">
            <v>5325.9285</v>
          </cell>
          <cell r="G11">
            <v>5367.765366666667</v>
          </cell>
        </row>
        <row r="12">
          <cell r="A12" t="str">
            <v>MP 289 C</v>
          </cell>
          <cell r="B12" t="str">
            <v>EMPIRE</v>
          </cell>
          <cell r="C12" t="str">
            <v>HLS</v>
          </cell>
          <cell r="D12">
            <v>156.6</v>
          </cell>
          <cell r="E12" t="e">
            <v>#N/A</v>
          </cell>
          <cell r="F12" t="e">
            <v>#N/A</v>
          </cell>
          <cell r="G12" t="e">
            <v>#N/A</v>
          </cell>
        </row>
        <row r="13">
          <cell r="A13" t="str">
            <v>GC783A</v>
          </cell>
          <cell r="B13" t="str">
            <v>GC783A</v>
          </cell>
          <cell r="C13" t="str">
            <v>EIC</v>
          </cell>
          <cell r="D13">
            <v>996.5477</v>
          </cell>
          <cell r="E13">
            <v>1811.0637</v>
          </cell>
          <cell r="F13">
            <v>1711.8006</v>
          </cell>
          <cell r="G13">
            <v>1506.4706666666668</v>
          </cell>
        </row>
        <row r="14">
          <cell r="A14" t="str">
            <v>GC783A</v>
          </cell>
          <cell r="B14" t="str">
            <v>GC783A</v>
          </cell>
          <cell r="C14" t="str">
            <v>BS</v>
          </cell>
          <cell r="D14">
            <v>1174.1863</v>
          </cell>
          <cell r="E14">
            <v>1811.0637</v>
          </cell>
          <cell r="F14">
            <v>1711.8006</v>
          </cell>
          <cell r="G14">
            <v>1565.6835333333336</v>
          </cell>
        </row>
        <row r="15">
          <cell r="A15" t="str">
            <v>VK 989 A</v>
          </cell>
          <cell r="B15" t="str">
            <v>EMPIRE</v>
          </cell>
          <cell r="C15" t="str">
            <v>HLS</v>
          </cell>
          <cell r="D15">
            <v>1115.0667</v>
          </cell>
          <cell r="E15" t="e">
            <v>#N/A</v>
          </cell>
          <cell r="F15" t="e">
            <v>#N/A</v>
          </cell>
          <cell r="G15" t="e">
            <v>#N/A</v>
          </cell>
        </row>
        <row r="16">
          <cell r="A16" t="str">
            <v>GB 426 A</v>
          </cell>
          <cell r="B16" t="str">
            <v>GB 426 A</v>
          </cell>
          <cell r="C16" t="str">
            <v>BS</v>
          </cell>
          <cell r="D16">
            <v>2593.0967</v>
          </cell>
          <cell r="E16">
            <v>1294.756</v>
          </cell>
          <cell r="F16">
            <v>1703.8548</v>
          </cell>
          <cell r="G16">
            <v>1863.9025000000001</v>
          </cell>
        </row>
        <row r="17">
          <cell r="A17" t="str">
            <v>GB 426 A</v>
          </cell>
          <cell r="B17" t="str">
            <v>GB 426 A</v>
          </cell>
          <cell r="C17" t="str">
            <v>EIC</v>
          </cell>
          <cell r="D17">
            <v>2200.7963</v>
          </cell>
          <cell r="E17">
            <v>1294.756</v>
          </cell>
          <cell r="F17">
            <v>1703.8548</v>
          </cell>
          <cell r="G17">
            <v>1733.1357</v>
          </cell>
        </row>
        <row r="18">
          <cell r="A18" t="str">
            <v>MP 311 A</v>
          </cell>
          <cell r="B18" t="str">
            <v>EMPIRE</v>
          </cell>
          <cell r="C18" t="str">
            <v>HLS</v>
          </cell>
          <cell r="D18">
            <v>0</v>
          </cell>
          <cell r="E18" t="e">
            <v>#N/A</v>
          </cell>
          <cell r="F18" t="e">
            <v>#N/A</v>
          </cell>
          <cell r="G18" t="e">
            <v>#N/A</v>
          </cell>
        </row>
        <row r="19">
          <cell r="A19" t="str">
            <v>MP 311 B</v>
          </cell>
          <cell r="B19" t="str">
            <v>EMPIRE</v>
          </cell>
          <cell r="C19" t="str">
            <v>HLS</v>
          </cell>
          <cell r="D19">
            <v>0</v>
          </cell>
          <cell r="E19" t="e">
            <v>#N/A</v>
          </cell>
          <cell r="F19" t="e">
            <v>#N/A</v>
          </cell>
          <cell r="G19" t="e">
            <v>#N/A</v>
          </cell>
        </row>
        <row r="20">
          <cell r="A20" t="str">
            <v>EI 397 A</v>
          </cell>
          <cell r="B20" t="str">
            <v>EI 397 A</v>
          </cell>
          <cell r="C20" t="str">
            <v>BS</v>
          </cell>
          <cell r="D20">
            <v>334.1967</v>
          </cell>
          <cell r="E20">
            <v>276.0337</v>
          </cell>
          <cell r="F20">
            <v>58.8165</v>
          </cell>
          <cell r="G20">
            <v>223.01563333333334</v>
          </cell>
        </row>
        <row r="21">
          <cell r="A21" t="str">
            <v>EI 397 A</v>
          </cell>
          <cell r="B21" t="str">
            <v>EI 397 A</v>
          </cell>
          <cell r="C21" t="str">
            <v>EIC</v>
          </cell>
          <cell r="D21">
            <v>0</v>
          </cell>
          <cell r="E21">
            <v>276.0337</v>
          </cell>
          <cell r="F21">
            <v>58.8165</v>
          </cell>
          <cell r="G21">
            <v>111.61673333333334</v>
          </cell>
        </row>
        <row r="22">
          <cell r="A22" t="str">
            <v>EI 314 A</v>
          </cell>
          <cell r="B22" t="str">
            <v>EI 314 A</v>
          </cell>
          <cell r="C22" t="str">
            <v>BS</v>
          </cell>
          <cell r="D22">
            <v>0.4813</v>
          </cell>
          <cell r="E22" t="e">
            <v>#N/A</v>
          </cell>
          <cell r="F22" t="e">
            <v>#N/A</v>
          </cell>
          <cell r="G22" t="e">
            <v>#N/A</v>
          </cell>
        </row>
        <row r="23">
          <cell r="A23" t="str">
            <v>PL 10B</v>
          </cell>
          <cell r="B23" t="str">
            <v>PL 10B</v>
          </cell>
          <cell r="C23" t="str">
            <v>EIC</v>
          </cell>
          <cell r="D23">
            <v>371.4663</v>
          </cell>
          <cell r="E23" t="e">
            <v>#N/A</v>
          </cell>
          <cell r="F23" t="e">
            <v>#N/A</v>
          </cell>
          <cell r="G23" t="e">
            <v>#N/A</v>
          </cell>
        </row>
        <row r="24">
          <cell r="A24" t="str">
            <v>SS 181 B</v>
          </cell>
          <cell r="B24" t="str">
            <v>SS 181 B</v>
          </cell>
          <cell r="C24" t="str">
            <v>EIC</v>
          </cell>
          <cell r="D24">
            <v>271.4967</v>
          </cell>
          <cell r="E24" t="e">
            <v>#N/A</v>
          </cell>
          <cell r="F24" t="e">
            <v>#N/A</v>
          </cell>
          <cell r="G24" t="e">
            <v>#N/A</v>
          </cell>
        </row>
        <row r="25">
          <cell r="A25" t="str">
            <v>GC 18</v>
          </cell>
          <cell r="B25" t="str">
            <v>GC 18</v>
          </cell>
          <cell r="C25" t="str">
            <v>EIC</v>
          </cell>
          <cell r="D25">
            <v>493.755</v>
          </cell>
          <cell r="E25" t="e">
            <v>#N/A</v>
          </cell>
          <cell r="F25" t="e">
            <v>#N/A</v>
          </cell>
          <cell r="G25" t="e">
            <v>#N/A</v>
          </cell>
        </row>
        <row r="26">
          <cell r="A26" t="str">
            <v>VR 386 B</v>
          </cell>
          <cell r="B26" t="str">
            <v>VR 386 B</v>
          </cell>
          <cell r="C26" t="str">
            <v>EIC</v>
          </cell>
          <cell r="D26">
            <v>365.7807</v>
          </cell>
          <cell r="E26">
            <v>229.523</v>
          </cell>
          <cell r="F26">
            <v>309.0342</v>
          </cell>
          <cell r="G26">
            <v>301.44596666666666</v>
          </cell>
        </row>
        <row r="27">
          <cell r="A27" t="str">
            <v>EC 346 A</v>
          </cell>
          <cell r="B27" t="str">
            <v>EC 346 A</v>
          </cell>
          <cell r="C27" t="str">
            <v>EIC</v>
          </cell>
          <cell r="D27">
            <v>540.331</v>
          </cell>
          <cell r="E27">
            <v>555.1237</v>
          </cell>
          <cell r="F27">
            <v>547.2187</v>
          </cell>
          <cell r="G27">
            <v>547.5578</v>
          </cell>
        </row>
        <row r="28">
          <cell r="A28" t="str">
            <v>EC345A</v>
          </cell>
          <cell r="B28" t="str">
            <v>EC345A</v>
          </cell>
          <cell r="C28" t="str">
            <v>EIC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EI 325 A</v>
          </cell>
          <cell r="B29" t="str">
            <v>EI 325 A</v>
          </cell>
          <cell r="C29" t="str">
            <v>EIC</v>
          </cell>
          <cell r="D29">
            <v>255.1923</v>
          </cell>
          <cell r="E29">
            <v>313.5303</v>
          </cell>
          <cell r="F29">
            <v>211.8697</v>
          </cell>
          <cell r="G29">
            <v>260.1974333333333</v>
          </cell>
        </row>
        <row r="30">
          <cell r="A30" t="str">
            <v>GA 209 B</v>
          </cell>
          <cell r="B30" t="str">
            <v>GA 209 B</v>
          </cell>
          <cell r="C30" t="str">
            <v>TXG</v>
          </cell>
          <cell r="D30">
            <v>427.1123</v>
          </cell>
          <cell r="E30">
            <v>408.9877</v>
          </cell>
          <cell r="F30">
            <v>420.1352</v>
          </cell>
          <cell r="G30">
            <v>418.7450666666667</v>
          </cell>
        </row>
        <row r="31">
          <cell r="A31" t="str">
            <v>HIA 474 A</v>
          </cell>
          <cell r="B31" t="str">
            <v>HIA 474 A</v>
          </cell>
          <cell r="C31" t="str">
            <v>TXG</v>
          </cell>
          <cell r="D31">
            <v>0</v>
          </cell>
          <cell r="E31">
            <v>0</v>
          </cell>
          <cell r="F31">
            <v>5.1194</v>
          </cell>
          <cell r="G31">
            <v>1.7064666666666666</v>
          </cell>
        </row>
        <row r="32">
          <cell r="A32" t="str">
            <v>EB 159 A</v>
          </cell>
          <cell r="B32" t="str">
            <v>EB 159 A</v>
          </cell>
          <cell r="C32" t="str">
            <v>TXG</v>
          </cell>
          <cell r="D32">
            <v>107.8023</v>
          </cell>
          <cell r="E32">
            <v>99.5467</v>
          </cell>
          <cell r="F32">
            <v>128.2761</v>
          </cell>
          <cell r="G32">
            <v>111.87503333333332</v>
          </cell>
        </row>
        <row r="33">
          <cell r="A33" t="str">
            <v>EB 160 A</v>
          </cell>
          <cell r="B33" t="str">
            <v>EB 160 A</v>
          </cell>
          <cell r="C33" t="str">
            <v>TXG</v>
          </cell>
          <cell r="D33">
            <v>462.6713</v>
          </cell>
          <cell r="E33">
            <v>338.0023</v>
          </cell>
          <cell r="F33">
            <v>459.6997</v>
          </cell>
          <cell r="G33">
            <v>420.12443333333334</v>
          </cell>
        </row>
        <row r="34">
          <cell r="A34" t="str">
            <v>HIA 563 B</v>
          </cell>
          <cell r="B34" t="str">
            <v>HIA 563 B</v>
          </cell>
          <cell r="C34" t="str">
            <v>TXG</v>
          </cell>
          <cell r="D34">
            <v>129.8693</v>
          </cell>
          <cell r="E34">
            <v>98.7617</v>
          </cell>
          <cell r="F34">
            <v>119.3981</v>
          </cell>
          <cell r="G34">
            <v>116.00970000000001</v>
          </cell>
        </row>
        <row r="35">
          <cell r="A35" t="str">
            <v>HIA 582 C</v>
          </cell>
          <cell r="B35" t="str">
            <v>HIA 582 C</v>
          </cell>
          <cell r="C35" t="str">
            <v>TXG</v>
          </cell>
          <cell r="D35">
            <v>827.8584</v>
          </cell>
          <cell r="E35">
            <v>734.48</v>
          </cell>
          <cell r="F35">
            <v>783.9787</v>
          </cell>
          <cell r="G35">
            <v>782.1057000000001</v>
          </cell>
        </row>
        <row r="36">
          <cell r="A36" t="str">
            <v>HIA 376 A</v>
          </cell>
          <cell r="B36" t="str">
            <v>HIA 376 A</v>
          </cell>
          <cell r="C36" t="str">
            <v>TXG</v>
          </cell>
          <cell r="D36">
            <v>122.2187</v>
          </cell>
          <cell r="E36">
            <v>116.5997</v>
          </cell>
          <cell r="F36">
            <v>114.8558</v>
          </cell>
          <cell r="G36">
            <v>117.89139999999999</v>
          </cell>
        </row>
        <row r="37">
          <cell r="A37" t="str">
            <v>HIA 573 B</v>
          </cell>
          <cell r="B37" t="str">
            <v>HIA 573 B</v>
          </cell>
          <cell r="C37" t="str">
            <v>TXG</v>
          </cell>
          <cell r="D37">
            <v>169.46</v>
          </cell>
          <cell r="E37">
            <v>176.3623</v>
          </cell>
          <cell r="F37">
            <v>169.4687</v>
          </cell>
          <cell r="G37">
            <v>171.7636666666667</v>
          </cell>
        </row>
        <row r="38">
          <cell r="A38" t="str">
            <v>HIA 595 C</v>
          </cell>
          <cell r="B38" t="str">
            <v>HIA 595 C</v>
          </cell>
          <cell r="C38" t="str">
            <v>TXG</v>
          </cell>
          <cell r="D38">
            <v>333.791</v>
          </cell>
          <cell r="E38">
            <v>257.099</v>
          </cell>
          <cell r="F38">
            <v>288.6235</v>
          </cell>
          <cell r="G38">
            <v>293.1711666666667</v>
          </cell>
        </row>
        <row r="39">
          <cell r="A39" t="str">
            <v>WC 661 A</v>
          </cell>
          <cell r="B39" t="str">
            <v>WC 661</v>
          </cell>
          <cell r="C39" t="str">
            <v>TXG</v>
          </cell>
          <cell r="D39">
            <v>177.8413</v>
          </cell>
          <cell r="E39">
            <v>261.5747</v>
          </cell>
          <cell r="F39">
            <v>259.1084</v>
          </cell>
          <cell r="G39">
            <v>232.84146666666666</v>
          </cell>
        </row>
        <row r="40">
          <cell r="A40" t="str">
            <v>JOHN BAYOU</v>
          </cell>
          <cell r="B40" t="str">
            <v>JOHN BAYOU</v>
          </cell>
          <cell r="C40" t="str">
            <v>LLS</v>
          </cell>
          <cell r="D40">
            <v>712.95</v>
          </cell>
          <cell r="E40">
            <v>672.8737</v>
          </cell>
          <cell r="F40">
            <v>672.261</v>
          </cell>
          <cell r="G40">
            <v>686.0282333333333</v>
          </cell>
        </row>
        <row r="41">
          <cell r="A41" t="str">
            <v>SS 154 E</v>
          </cell>
          <cell r="B41" t="str">
            <v>SS 154 E</v>
          </cell>
          <cell r="C41" t="str">
            <v>LLS</v>
          </cell>
          <cell r="D41">
            <v>493.2353</v>
          </cell>
          <cell r="E41">
            <v>347.1183</v>
          </cell>
          <cell r="F41">
            <v>434.6668</v>
          </cell>
          <cell r="G41">
            <v>425.00679999999994</v>
          </cell>
        </row>
        <row r="42">
          <cell r="A42" t="str">
            <v>GB 128 LLS</v>
          </cell>
          <cell r="B42" t="str">
            <v>GB 128 LLS</v>
          </cell>
          <cell r="C42" t="str">
            <v>LLS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SS 182C B</v>
          </cell>
          <cell r="B43" t="str">
            <v>SS 182C B</v>
          </cell>
          <cell r="C43" t="str">
            <v>LLS</v>
          </cell>
          <cell r="D43">
            <v>321.982</v>
          </cell>
          <cell r="E43">
            <v>295.9877</v>
          </cell>
          <cell r="F43">
            <v>326.3681</v>
          </cell>
          <cell r="G43">
            <v>314.77926666666673</v>
          </cell>
        </row>
        <row r="44">
          <cell r="A44" t="str">
            <v>SS 207 A</v>
          </cell>
          <cell r="B44" t="str">
            <v>SS 207 A</v>
          </cell>
          <cell r="C44" t="str">
            <v>LLS</v>
          </cell>
          <cell r="D44">
            <v>287.042</v>
          </cell>
          <cell r="E44">
            <v>272.469</v>
          </cell>
          <cell r="F44">
            <v>276.0848</v>
          </cell>
          <cell r="G44">
            <v>278.5319333333333</v>
          </cell>
        </row>
        <row r="45">
          <cell r="A45" t="str">
            <v>VENICE</v>
          </cell>
          <cell r="B45" t="str">
            <v> LA</v>
          </cell>
          <cell r="C45" t="str">
            <v>HLS</v>
          </cell>
          <cell r="D45" t="str">
            <v> LA</v>
          </cell>
          <cell r="E45" t="str">
            <v> LA</v>
          </cell>
          <cell r="F45" t="str">
            <v> LA</v>
          </cell>
          <cell r="G45" t="e">
            <v>#VALUE!</v>
          </cell>
        </row>
        <row r="46">
          <cell r="A46" t="str">
            <v>SP 77 A</v>
          </cell>
          <cell r="B46" t="str">
            <v>SP 77 A</v>
          </cell>
          <cell r="C46" t="str">
            <v>HLS</v>
          </cell>
          <cell r="D46">
            <v>1165.7783</v>
          </cell>
          <cell r="E46">
            <v>705.4073</v>
          </cell>
          <cell r="F46">
            <v>822.0316</v>
          </cell>
          <cell r="G46">
            <v>897.7390666666666</v>
          </cell>
        </row>
        <row r="47">
          <cell r="A47" t="str">
            <v>MP 69 PS</v>
          </cell>
          <cell r="B47" t="str">
            <v>MP 69 PS</v>
          </cell>
          <cell r="C47" t="str">
            <v>HLS</v>
          </cell>
          <cell r="D47">
            <v>1021.0383</v>
          </cell>
          <cell r="E47">
            <v>1428.508</v>
          </cell>
          <cell r="F47">
            <v>1274.1239</v>
          </cell>
          <cell r="G47">
            <v>1241.2234</v>
          </cell>
        </row>
        <row r="48">
          <cell r="A48" t="str">
            <v>MC 109 A</v>
          </cell>
          <cell r="B48" t="str">
            <v>MC 109 A</v>
          </cell>
          <cell r="C48" t="str">
            <v>HLS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SP 49 A</v>
          </cell>
          <cell r="B49" t="str">
            <v>SP 49 A</v>
          </cell>
          <cell r="C49" t="str">
            <v>HLS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SS 209 A</v>
          </cell>
          <cell r="B50" t="str">
            <v>SS 209 A</v>
          </cell>
          <cell r="C50" t="str">
            <v>LLS</v>
          </cell>
          <cell r="D50">
            <v>208.967</v>
          </cell>
          <cell r="E50">
            <v>365.7833</v>
          </cell>
          <cell r="F50">
            <v>327.3639</v>
          </cell>
          <cell r="G50">
            <v>300.7047333333333</v>
          </cell>
        </row>
        <row r="51">
          <cell r="A51" t="str">
            <v>SS 266 A</v>
          </cell>
          <cell r="B51" t="str">
            <v>SS 266 A</v>
          </cell>
          <cell r="C51" t="str">
            <v>LLS</v>
          </cell>
          <cell r="D51">
            <v>241.6913</v>
          </cell>
          <cell r="E51">
            <v>204.468</v>
          </cell>
          <cell r="F51">
            <v>222.3742</v>
          </cell>
          <cell r="G51">
            <v>222.8445</v>
          </cell>
        </row>
        <row r="52">
          <cell r="A52" t="str">
            <v>EW 826 A</v>
          </cell>
          <cell r="B52" t="str">
            <v>EW 826 A</v>
          </cell>
          <cell r="C52" t="str">
            <v>LLS</v>
          </cell>
          <cell r="D52">
            <v>130.6523</v>
          </cell>
          <cell r="E52">
            <v>118.2967</v>
          </cell>
          <cell r="F52">
            <v>120.2945</v>
          </cell>
          <cell r="G52">
            <v>123.08116666666668</v>
          </cell>
        </row>
        <row r="53">
          <cell r="A53" t="str">
            <v>ST 300 A</v>
          </cell>
          <cell r="B53" t="str">
            <v>ST 300 A</v>
          </cell>
          <cell r="C53" t="str">
            <v>LLS</v>
          </cell>
          <cell r="D53">
            <v>707.2383</v>
          </cell>
          <cell r="E53">
            <v>664.8537</v>
          </cell>
          <cell r="F53">
            <v>661.4719</v>
          </cell>
          <cell r="G53">
            <v>677.8546333333334</v>
          </cell>
        </row>
        <row r="54">
          <cell r="A54" t="str">
            <v>SM268A268</v>
          </cell>
          <cell r="B54" t="str">
            <v>SM268A268</v>
          </cell>
          <cell r="C54" t="str">
            <v>LLS</v>
          </cell>
          <cell r="D54">
            <v>272.4783</v>
          </cell>
          <cell r="E54">
            <v>269.323</v>
          </cell>
          <cell r="F54">
            <v>243.8494</v>
          </cell>
          <cell r="G54">
            <v>261.88356666666664</v>
          </cell>
        </row>
        <row r="55">
          <cell r="A55" t="str">
            <v>SS 182C X</v>
          </cell>
          <cell r="B55" t="str">
            <v>SS 182C X</v>
          </cell>
          <cell r="C55" t="str">
            <v>LLS</v>
          </cell>
          <cell r="D55">
            <v>176.7723</v>
          </cell>
          <cell r="E55">
            <v>164.887</v>
          </cell>
          <cell r="F55">
            <v>178.1687</v>
          </cell>
          <cell r="G55">
            <v>173.27599999999998</v>
          </cell>
        </row>
        <row r="56">
          <cell r="A56" t="str">
            <v>GC 254 A</v>
          </cell>
          <cell r="B56" t="str">
            <v>GC 254 A</v>
          </cell>
          <cell r="C56" t="str">
            <v>POS</v>
          </cell>
          <cell r="D56">
            <v>1315.1903</v>
          </cell>
          <cell r="E56">
            <v>1200.4837</v>
          </cell>
          <cell r="F56">
            <v>1220.1023</v>
          </cell>
          <cell r="G56">
            <v>1245.2587666666666</v>
          </cell>
        </row>
        <row r="57">
          <cell r="A57" t="str">
            <v>ST 316  A</v>
          </cell>
          <cell r="B57" t="str">
            <v>ST 316  A</v>
          </cell>
          <cell r="C57" t="str">
            <v>POS</v>
          </cell>
          <cell r="D57">
            <v>416.3473</v>
          </cell>
          <cell r="E57">
            <v>195.802</v>
          </cell>
          <cell r="F57">
            <v>329.9094</v>
          </cell>
          <cell r="G57">
            <v>314.01956666666666</v>
          </cell>
        </row>
        <row r="58">
          <cell r="A58" t="str">
            <v>GC 608 A</v>
          </cell>
          <cell r="B58" t="str">
            <v>GC 608 A</v>
          </cell>
          <cell r="C58" t="str">
            <v>POS</v>
          </cell>
          <cell r="D58">
            <v>2367.113</v>
          </cell>
          <cell r="E58">
            <v>3335.1473</v>
          </cell>
          <cell r="F58">
            <v>2930.2629</v>
          </cell>
          <cell r="G58">
            <v>2877.5077333333334</v>
          </cell>
        </row>
        <row r="59">
          <cell r="A59" t="str">
            <v>GC 65 A</v>
          </cell>
          <cell r="B59" t="str">
            <v>GC 65 A</v>
          </cell>
          <cell r="C59" t="str">
            <v>EIC</v>
          </cell>
          <cell r="D59">
            <v>2432.5143</v>
          </cell>
          <cell r="E59">
            <v>2471.6573</v>
          </cell>
          <cell r="F59">
            <v>2213.3758</v>
          </cell>
          <cell r="G59">
            <v>2372.5157999999997</v>
          </cell>
        </row>
        <row r="60">
          <cell r="A60" t="str">
            <v>GB128ABS</v>
          </cell>
          <cell r="B60" t="str">
            <v>GB128ABS</v>
          </cell>
          <cell r="C60" t="str">
            <v>BS</v>
          </cell>
          <cell r="D60">
            <v>3046.0373</v>
          </cell>
          <cell r="E60">
            <v>1936.7373</v>
          </cell>
          <cell r="F60">
            <v>1437.9297</v>
          </cell>
          <cell r="G60">
            <v>2140.2347666666665</v>
          </cell>
        </row>
        <row r="61">
          <cell r="A61" t="str">
            <v>EI 339 B</v>
          </cell>
          <cell r="B61" t="str">
            <v>EI 339 B</v>
          </cell>
          <cell r="C61" t="str">
            <v>BS</v>
          </cell>
          <cell r="D61">
            <v>546.6563</v>
          </cell>
          <cell r="E61">
            <v>619.5013</v>
          </cell>
          <cell r="F61">
            <v>706.0171</v>
          </cell>
          <cell r="G61">
            <v>624.0582333333333</v>
          </cell>
        </row>
        <row r="62">
          <cell r="A62" t="str">
            <v>EI 361 A</v>
          </cell>
          <cell r="B62" t="str">
            <v>EI 361 A</v>
          </cell>
          <cell r="C62" t="str">
            <v>BS</v>
          </cell>
          <cell r="D62">
            <v>203.11</v>
          </cell>
          <cell r="E62">
            <v>152.2503</v>
          </cell>
          <cell r="F62">
            <v>160.4168</v>
          </cell>
          <cell r="G62">
            <v>171.9257</v>
          </cell>
        </row>
        <row r="63">
          <cell r="A63" t="str">
            <v>EI 360 E</v>
          </cell>
          <cell r="B63" t="str">
            <v>EI 360 E</v>
          </cell>
          <cell r="C63" t="str">
            <v>BS</v>
          </cell>
          <cell r="D63">
            <v>357.0697</v>
          </cell>
          <cell r="E63">
            <v>249.8733</v>
          </cell>
          <cell r="F63">
            <v>273.4848</v>
          </cell>
          <cell r="G63">
            <v>293.47593333333333</v>
          </cell>
        </row>
        <row r="64">
          <cell r="A64" t="str">
            <v>EC 321 A</v>
          </cell>
          <cell r="B64" t="str">
            <v>EC 321 A</v>
          </cell>
          <cell r="C64" t="str">
            <v>HLS</v>
          </cell>
          <cell r="D64">
            <v>285.195</v>
          </cell>
          <cell r="E64">
            <v>319.0137</v>
          </cell>
          <cell r="F64">
            <v>274.3958</v>
          </cell>
          <cell r="G64">
            <v>292.86816666666664</v>
          </cell>
        </row>
        <row r="65">
          <cell r="A65" t="str">
            <v>ST 26 A</v>
          </cell>
          <cell r="B65" t="str">
            <v>ST 26 A</v>
          </cell>
          <cell r="C65" t="str">
            <v>HLS</v>
          </cell>
          <cell r="D65">
            <v>425.6833</v>
          </cell>
          <cell r="E65">
            <v>131</v>
          </cell>
          <cell r="F65">
            <v>204.059</v>
          </cell>
          <cell r="G65">
            <v>253.58076666666662</v>
          </cell>
        </row>
        <row r="66">
          <cell r="A66" t="str">
            <v>EC 332 A</v>
          </cell>
          <cell r="B66" t="str">
            <v>EC 332 A</v>
          </cell>
          <cell r="C66" t="str">
            <v>HLS</v>
          </cell>
          <cell r="D66">
            <v>73.677</v>
          </cell>
          <cell r="E66">
            <v>72.8647</v>
          </cell>
          <cell r="F66">
            <v>69.1006</v>
          </cell>
          <cell r="G66">
            <v>71.88076666666666</v>
          </cell>
        </row>
        <row r="67">
          <cell r="A67" t="str">
            <v>GI EM</v>
          </cell>
          <cell r="B67" t="str">
            <v>GI EM</v>
          </cell>
          <cell r="C67" t="str">
            <v>HLS</v>
          </cell>
          <cell r="D67">
            <v>2631.3083</v>
          </cell>
          <cell r="E67">
            <v>2339.8893</v>
          </cell>
          <cell r="F67">
            <v>2218.0645</v>
          </cell>
          <cell r="G67">
            <v>2396.4207</v>
          </cell>
        </row>
        <row r="68">
          <cell r="A68" t="str">
            <v>SM 27 A</v>
          </cell>
          <cell r="B68" t="str">
            <v>SM 27 A</v>
          </cell>
          <cell r="C68" t="str">
            <v>HLS</v>
          </cell>
          <cell r="D68">
            <v>329.2293</v>
          </cell>
          <cell r="E68">
            <v>298.5267</v>
          </cell>
          <cell r="F68">
            <v>318.4219</v>
          </cell>
          <cell r="G68">
            <v>315.3926333333334</v>
          </cell>
        </row>
        <row r="69">
          <cell r="A69" t="str">
            <v>SM 39 A</v>
          </cell>
          <cell r="B69" t="str">
            <v>SM 39 A</v>
          </cell>
          <cell r="C69" t="str">
            <v>HLS</v>
          </cell>
          <cell r="D69">
            <v>56.5597</v>
          </cell>
          <cell r="E69">
            <v>40.88</v>
          </cell>
          <cell r="F69">
            <v>42.6868</v>
          </cell>
          <cell r="G69">
            <v>46.70883333333333</v>
          </cell>
        </row>
        <row r="70">
          <cell r="A70" t="str">
            <v>SM 69 B</v>
          </cell>
          <cell r="B70" t="str">
            <v>SM 69 B</v>
          </cell>
          <cell r="C70" t="str">
            <v>HLS</v>
          </cell>
          <cell r="D70">
            <v>697.377</v>
          </cell>
          <cell r="E70">
            <v>682.9897</v>
          </cell>
          <cell r="F70">
            <v>670.3774</v>
          </cell>
          <cell r="G70">
            <v>683.5813666666667</v>
          </cell>
        </row>
        <row r="71">
          <cell r="A71" t="str">
            <v>JONESCREEK</v>
          </cell>
          <cell r="B71" t="str">
            <v>JONESCREEK</v>
          </cell>
          <cell r="C71" t="str">
            <v>HOOPS</v>
          </cell>
          <cell r="D71">
            <v>4719.1</v>
          </cell>
          <cell r="E71">
            <v>5139.4</v>
          </cell>
          <cell r="F71">
            <v>4678.1613</v>
          </cell>
          <cell r="G71">
            <v>4845.553766666667</v>
          </cell>
        </row>
        <row r="72">
          <cell r="A72" t="str">
            <v>MC 807 A</v>
          </cell>
          <cell r="B72" t="str">
            <v>MC 807 A</v>
          </cell>
          <cell r="C72" t="str">
            <v>MARS</v>
          </cell>
          <cell r="D72">
            <v>5000</v>
          </cell>
          <cell r="E72">
            <v>5000</v>
          </cell>
          <cell r="F72">
            <v>5000</v>
          </cell>
          <cell r="G72">
            <v>5000</v>
          </cell>
        </row>
        <row r="73">
          <cell r="A73" t="str">
            <v>MC 807 A</v>
          </cell>
          <cell r="B73" t="str">
            <v>MC 807 A</v>
          </cell>
          <cell r="C73" t="str">
            <v>MARS</v>
          </cell>
          <cell r="D73">
            <v>10000</v>
          </cell>
          <cell r="E73">
            <v>5000</v>
          </cell>
          <cell r="F73">
            <v>5000</v>
          </cell>
          <cell r="G73">
            <v>6666.666666666667</v>
          </cell>
        </row>
        <row r="74">
          <cell r="A74" t="str">
            <v>MC 807 A</v>
          </cell>
          <cell r="B74" t="str">
            <v>MC 807 A</v>
          </cell>
          <cell r="C74" t="str">
            <v>MARS</v>
          </cell>
          <cell r="D74">
            <v>2255.8307</v>
          </cell>
          <cell r="E74">
            <v>5000</v>
          </cell>
          <cell r="F74">
            <v>5000</v>
          </cell>
          <cell r="G74">
            <v>4085.2769000000003</v>
          </cell>
        </row>
        <row r="75">
          <cell r="A75" t="str">
            <v>GRAND BAY</v>
          </cell>
          <cell r="B75" t="str">
            <v>GRAND BAY</v>
          </cell>
          <cell r="C75" t="str">
            <v>HLS</v>
          </cell>
          <cell r="D75">
            <v>341.1203</v>
          </cell>
          <cell r="E75">
            <v>392.3083</v>
          </cell>
          <cell r="F75">
            <v>347.459</v>
          </cell>
          <cell r="G75">
            <v>360.29586666666665</v>
          </cell>
        </row>
        <row r="76">
          <cell r="A76" t="str">
            <v>WD 27 A</v>
          </cell>
          <cell r="B76" t="str">
            <v>VENICELAWD</v>
          </cell>
          <cell r="C76" t="str">
            <v>HLS</v>
          </cell>
          <cell r="D76">
            <v>261</v>
          </cell>
          <cell r="E76">
            <v>251.4667</v>
          </cell>
          <cell r="F76">
            <v>262.7742</v>
          </cell>
          <cell r="G76">
            <v>258.41363333333334</v>
          </cell>
        </row>
        <row r="77">
          <cell r="A77" t="str">
            <v>WD 117 G</v>
          </cell>
          <cell r="B77" t="str">
            <v>VENICWD117</v>
          </cell>
          <cell r="C77" t="str">
            <v>HLS</v>
          </cell>
          <cell r="D77">
            <v>433.2</v>
          </cell>
          <cell r="E77">
            <v>512.0333</v>
          </cell>
          <cell r="F77">
            <v>534.5484</v>
          </cell>
          <cell r="G77">
            <v>493.26056666666665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GOR Oct-Dec06 (BK)"/>
      <sheetName val="OGOR-Compvol"/>
      <sheetName val="Exhibit A (Formatted for IFO)"/>
      <sheetName val="Exhibit A (w Comments)"/>
      <sheetName val="Exhibit B"/>
      <sheetName val="Allegheny &amp; Caesar CS (2)"/>
      <sheetName val="Roy Rel Vol ADJ"/>
    </sheetNames>
    <sheetDataSet>
      <sheetData sheetId="6">
        <row r="6">
          <cell r="I6">
            <v>3550</v>
          </cell>
        </row>
        <row r="43">
          <cell r="M43">
            <v>1439.7518812355966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oiloffers@mms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6"/>
  <sheetViews>
    <sheetView tabSelected="1" zoomScale="85" zoomScaleNormal="85" zoomScaleSheetLayoutView="70" workbookViewId="0" topLeftCell="A1">
      <pane xSplit="3" ySplit="6" topLeftCell="D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8" sqref="C48"/>
    </sheetView>
  </sheetViews>
  <sheetFormatPr defaultColWidth="9.140625" defaultRowHeight="12.75"/>
  <cols>
    <col min="1" max="1" width="7.00390625" style="362" customWidth="1"/>
    <col min="2" max="2" width="13.140625" style="363" customWidth="1"/>
    <col min="3" max="3" width="31.00390625" style="364" customWidth="1"/>
    <col min="4" max="4" width="13.7109375" style="365" customWidth="1"/>
    <col min="5" max="5" width="25.421875" style="40" customWidth="1"/>
    <col min="6" max="6" width="10.7109375" style="366" customWidth="1"/>
    <col min="7" max="7" width="9.57421875" style="367" customWidth="1"/>
    <col min="8" max="8" width="9.00390625" style="368" customWidth="1"/>
    <col min="9" max="9" width="48.421875" style="363" customWidth="1"/>
    <col min="10" max="10" width="13.00390625" style="363" customWidth="1"/>
    <col min="11" max="12" width="11.00390625" style="363" customWidth="1"/>
    <col min="13" max="13" width="10.00390625" style="369" hidden="1" customWidth="1"/>
    <col min="14" max="14" width="10.8515625" style="363" customWidth="1"/>
    <col min="15" max="16384" width="13.8515625" style="40" customWidth="1"/>
  </cols>
  <sheetData>
    <row r="1" spans="1:14" s="5" customFormat="1" ht="12" customHeight="1">
      <c r="A1" s="1" t="s">
        <v>0</v>
      </c>
      <c r="B1" s="2"/>
      <c r="C1" s="2"/>
      <c r="D1" s="3"/>
      <c r="E1" s="4"/>
      <c r="G1" s="6" t="s">
        <v>1</v>
      </c>
      <c r="H1" s="7"/>
      <c r="J1" s="8"/>
      <c r="K1" s="8"/>
      <c r="L1" s="8"/>
      <c r="N1" s="8" t="s">
        <v>2</v>
      </c>
    </row>
    <row r="2" spans="1:13" s="5" customFormat="1" ht="12.75">
      <c r="A2" s="9" t="s">
        <v>3</v>
      </c>
      <c r="B2" s="2"/>
      <c r="C2" s="2"/>
      <c r="D2" s="8"/>
      <c r="E2" s="10"/>
      <c r="F2" s="11"/>
      <c r="G2" s="12"/>
      <c r="H2" s="13"/>
      <c r="J2" s="8"/>
      <c r="M2" s="8"/>
    </row>
    <row r="3" spans="1:13" s="5" customFormat="1" ht="12.75">
      <c r="A3" s="1" t="s">
        <v>4</v>
      </c>
      <c r="B3" s="2"/>
      <c r="C3" s="2"/>
      <c r="D3" s="8"/>
      <c r="E3" s="14"/>
      <c r="F3" s="11"/>
      <c r="G3" s="12"/>
      <c r="H3" s="13"/>
      <c r="J3" s="8"/>
      <c r="M3" s="8"/>
    </row>
    <row r="4" spans="1:13" s="5" customFormat="1" ht="12.75">
      <c r="A4" s="1" t="s">
        <v>5</v>
      </c>
      <c r="B4" s="2"/>
      <c r="C4" s="2"/>
      <c r="D4" s="8"/>
      <c r="E4" s="15"/>
      <c r="F4" s="16"/>
      <c r="G4" s="17"/>
      <c r="H4" s="13"/>
      <c r="J4" s="8"/>
      <c r="M4" s="8"/>
    </row>
    <row r="5" spans="1:13" s="5" customFormat="1" ht="8.25" customHeight="1" thickBot="1">
      <c r="A5" s="1"/>
      <c r="B5" s="2"/>
      <c r="C5" s="2"/>
      <c r="D5" s="8"/>
      <c r="E5" s="15"/>
      <c r="F5" s="16"/>
      <c r="G5" s="17"/>
      <c r="H5" s="13"/>
      <c r="J5" s="8"/>
      <c r="K5" s="8"/>
      <c r="L5" s="8"/>
      <c r="M5" s="8"/>
    </row>
    <row r="6" spans="1:16" s="29" customFormat="1" ht="78.75" customHeight="1">
      <c r="A6" s="18" t="s">
        <v>6</v>
      </c>
      <c r="B6" s="19" t="s">
        <v>7</v>
      </c>
      <c r="C6" s="20" t="s">
        <v>8</v>
      </c>
      <c r="D6" s="21" t="s">
        <v>9</v>
      </c>
      <c r="E6" s="22" t="s">
        <v>10</v>
      </c>
      <c r="F6" s="23" t="s">
        <v>11</v>
      </c>
      <c r="G6" s="24" t="s">
        <v>12</v>
      </c>
      <c r="H6" s="25" t="s">
        <v>13</v>
      </c>
      <c r="I6" s="26" t="s">
        <v>14</v>
      </c>
      <c r="J6" s="19" t="s">
        <v>15</v>
      </c>
      <c r="K6" s="27" t="s">
        <v>328</v>
      </c>
      <c r="L6" s="27" t="s">
        <v>329</v>
      </c>
      <c r="M6" s="19" t="s">
        <v>16</v>
      </c>
      <c r="N6" s="28" t="s">
        <v>17</v>
      </c>
      <c r="P6" s="8"/>
    </row>
    <row r="7" spans="1:14" ht="9" customHeight="1">
      <c r="A7" s="30"/>
      <c r="B7" s="31"/>
      <c r="C7" s="32"/>
      <c r="D7" s="33"/>
      <c r="E7" s="34"/>
      <c r="F7" s="35"/>
      <c r="G7" s="36"/>
      <c r="H7" s="37"/>
      <c r="I7" s="31"/>
      <c r="J7" s="31"/>
      <c r="K7" s="38"/>
      <c r="L7" s="38"/>
      <c r="M7" s="39"/>
      <c r="N7" s="38"/>
    </row>
    <row r="8" spans="1:22" s="54" customFormat="1" ht="12" customHeight="1">
      <c r="A8" s="41">
        <v>1</v>
      </c>
      <c r="B8" s="42" t="s">
        <v>18</v>
      </c>
      <c r="C8" s="43" t="s">
        <v>19</v>
      </c>
      <c r="D8" s="44" t="s">
        <v>20</v>
      </c>
      <c r="E8" s="45" t="s">
        <v>21</v>
      </c>
      <c r="F8" s="46">
        <v>625.1267580168459</v>
      </c>
      <c r="G8" s="47">
        <v>31.96666666666667</v>
      </c>
      <c r="H8" s="48">
        <v>2</v>
      </c>
      <c r="I8" s="49" t="s">
        <v>22</v>
      </c>
      <c r="J8" s="50"/>
      <c r="K8" s="51"/>
      <c r="L8" s="51"/>
      <c r="M8" s="52"/>
      <c r="N8" s="51"/>
      <c r="O8" s="53"/>
      <c r="P8" s="53"/>
      <c r="Q8" s="53"/>
      <c r="R8" s="53"/>
      <c r="S8" s="53"/>
      <c r="T8" s="53"/>
      <c r="U8" s="53"/>
      <c r="V8" s="53"/>
    </row>
    <row r="9" spans="1:14" s="54" customFormat="1" ht="9" customHeight="1">
      <c r="A9" s="41"/>
      <c r="B9" s="42"/>
      <c r="C9" s="43"/>
      <c r="D9" s="44"/>
      <c r="E9" s="45"/>
      <c r="F9" s="55"/>
      <c r="G9" s="47"/>
      <c r="H9" s="48"/>
      <c r="I9" s="56"/>
      <c r="J9" s="57"/>
      <c r="K9" s="38"/>
      <c r="L9" s="38"/>
      <c r="M9" s="39"/>
      <c r="N9" s="38"/>
    </row>
    <row r="10" spans="1:22" s="54" customFormat="1" ht="12.75" customHeight="1">
      <c r="A10" s="41">
        <v>2</v>
      </c>
      <c r="B10" s="42" t="s">
        <v>18</v>
      </c>
      <c r="C10" s="43" t="s">
        <v>23</v>
      </c>
      <c r="D10" s="58" t="s">
        <v>24</v>
      </c>
      <c r="E10" s="45" t="s">
        <v>21</v>
      </c>
      <c r="F10" s="46">
        <v>170</v>
      </c>
      <c r="G10" s="47">
        <v>35.73333333333333</v>
      </c>
      <c r="H10" s="48">
        <v>2</v>
      </c>
      <c r="I10" s="49" t="s">
        <v>22</v>
      </c>
      <c r="J10" s="50"/>
      <c r="K10" s="51"/>
      <c r="L10" s="51"/>
      <c r="M10" s="59"/>
      <c r="N10" s="51"/>
      <c r="O10" s="53"/>
      <c r="P10" s="53"/>
      <c r="Q10" s="53"/>
      <c r="R10" s="53"/>
      <c r="S10" s="53"/>
      <c r="T10" s="53"/>
      <c r="U10" s="53"/>
      <c r="V10" s="53"/>
    </row>
    <row r="11" spans="1:22" s="54" customFormat="1" ht="9" customHeight="1">
      <c r="A11" s="41"/>
      <c r="B11" s="42"/>
      <c r="C11" s="43"/>
      <c r="D11" s="44"/>
      <c r="E11" s="45"/>
      <c r="F11" s="55"/>
      <c r="G11" s="47"/>
      <c r="H11" s="48"/>
      <c r="I11" s="56"/>
      <c r="J11" s="57"/>
      <c r="K11" s="38"/>
      <c r="L11" s="38"/>
      <c r="M11" s="39"/>
      <c r="N11" s="38"/>
      <c r="O11" s="53"/>
      <c r="P11" s="53"/>
      <c r="Q11" s="53"/>
      <c r="R11" s="53"/>
      <c r="S11" s="53"/>
      <c r="T11" s="53"/>
      <c r="U11" s="53"/>
      <c r="V11" s="53"/>
    </row>
    <row r="12" spans="1:22" s="54" customFormat="1" ht="12" customHeight="1">
      <c r="A12" s="41">
        <v>3</v>
      </c>
      <c r="B12" s="42" t="s">
        <v>18</v>
      </c>
      <c r="C12" s="60" t="s">
        <v>25</v>
      </c>
      <c r="D12" s="44" t="s">
        <v>26</v>
      </c>
      <c r="E12" s="45" t="s">
        <v>21</v>
      </c>
      <c r="F12" s="61" t="s">
        <v>27</v>
      </c>
      <c r="G12" s="47">
        <v>34.03333333333333</v>
      </c>
      <c r="H12" s="48">
        <v>2</v>
      </c>
      <c r="I12" s="49" t="s">
        <v>22</v>
      </c>
      <c r="J12" s="50"/>
      <c r="K12" s="51"/>
      <c r="L12" s="51"/>
      <c r="M12" s="59"/>
      <c r="N12" s="51"/>
      <c r="O12" s="53"/>
      <c r="P12" s="53"/>
      <c r="Q12" s="53"/>
      <c r="R12" s="53"/>
      <c r="S12" s="53"/>
      <c r="T12" s="53"/>
      <c r="U12" s="53"/>
      <c r="V12" s="53"/>
    </row>
    <row r="13" spans="1:14" s="66" customFormat="1" ht="9" customHeight="1">
      <c r="A13" s="41"/>
      <c r="B13" s="42"/>
      <c r="C13" s="43"/>
      <c r="D13" s="62"/>
      <c r="E13" s="63"/>
      <c r="F13" s="46"/>
      <c r="G13" s="47"/>
      <c r="H13" s="48"/>
      <c r="I13" s="64"/>
      <c r="J13" s="42"/>
      <c r="K13" s="38"/>
      <c r="L13" s="38"/>
      <c r="M13" s="65"/>
      <c r="N13" s="38"/>
    </row>
    <row r="14" spans="1:14" s="66" customFormat="1" ht="12" customHeight="1">
      <c r="A14" s="41">
        <v>4</v>
      </c>
      <c r="B14" s="42" t="s">
        <v>18</v>
      </c>
      <c r="C14" s="43" t="s">
        <v>28</v>
      </c>
      <c r="D14" s="62" t="s">
        <v>29</v>
      </c>
      <c r="E14" s="63" t="s">
        <v>30</v>
      </c>
      <c r="F14" s="46">
        <v>1055</v>
      </c>
      <c r="G14" s="47">
        <v>29.46666666666667</v>
      </c>
      <c r="H14" s="48">
        <v>2</v>
      </c>
      <c r="I14" s="49" t="s">
        <v>22</v>
      </c>
      <c r="J14" s="42"/>
      <c r="K14" s="67"/>
      <c r="L14" s="67"/>
      <c r="M14" s="65"/>
      <c r="N14" s="67"/>
    </row>
    <row r="15" spans="1:14" ht="9" customHeight="1">
      <c r="A15" s="30"/>
      <c r="B15" s="31"/>
      <c r="C15" s="32"/>
      <c r="D15" s="33"/>
      <c r="E15" s="34"/>
      <c r="F15" s="35"/>
      <c r="G15" s="36"/>
      <c r="H15" s="37"/>
      <c r="I15" s="31"/>
      <c r="J15" s="31"/>
      <c r="K15" s="38"/>
      <c r="L15" s="38"/>
      <c r="M15" s="39"/>
      <c r="N15" s="38"/>
    </row>
    <row r="16" spans="1:14" s="54" customFormat="1" ht="12.75">
      <c r="A16" s="68"/>
      <c r="B16" s="69"/>
      <c r="C16" s="70"/>
      <c r="D16" s="71"/>
      <c r="E16" s="72" t="s">
        <v>31</v>
      </c>
      <c r="F16" s="73">
        <f>SUM(F8:F14)</f>
        <v>1850.126758016846</v>
      </c>
      <c r="G16" s="74"/>
      <c r="H16" s="75"/>
      <c r="I16" s="76"/>
      <c r="J16" s="69"/>
      <c r="K16" s="77"/>
      <c r="L16" s="77"/>
      <c r="M16" s="78"/>
      <c r="N16" s="77"/>
    </row>
    <row r="17" spans="1:14" s="53" customFormat="1" ht="9" customHeight="1">
      <c r="A17" s="41"/>
      <c r="B17" s="42"/>
      <c r="C17" s="43"/>
      <c r="D17" s="42"/>
      <c r="E17" s="79"/>
      <c r="F17" s="80"/>
      <c r="G17" s="47"/>
      <c r="H17" s="48"/>
      <c r="I17" s="49"/>
      <c r="J17" s="42"/>
      <c r="K17" s="38"/>
      <c r="L17" s="38"/>
      <c r="M17" s="81"/>
      <c r="N17" s="38"/>
    </row>
    <row r="18" spans="1:14" s="66" customFormat="1" ht="12.75">
      <c r="A18" s="41" t="s">
        <v>32</v>
      </c>
      <c r="B18" s="42" t="s">
        <v>33</v>
      </c>
      <c r="C18" s="43" t="s">
        <v>34</v>
      </c>
      <c r="D18" s="62" t="s">
        <v>35</v>
      </c>
      <c r="E18" s="63" t="s">
        <v>36</v>
      </c>
      <c r="F18" s="46">
        <v>2900</v>
      </c>
      <c r="G18" s="47">
        <v>38.2</v>
      </c>
      <c r="H18" s="48">
        <v>2</v>
      </c>
      <c r="I18" s="64" t="s">
        <v>37</v>
      </c>
      <c r="J18" s="42"/>
      <c r="K18" s="82"/>
      <c r="L18" s="82"/>
      <c r="M18" s="83"/>
      <c r="N18" s="82"/>
    </row>
    <row r="19" spans="1:14" s="66" customFormat="1" ht="12.75">
      <c r="A19" s="41"/>
      <c r="B19" s="42"/>
      <c r="C19" s="43"/>
      <c r="D19" s="62"/>
      <c r="E19" s="63"/>
      <c r="F19" s="84"/>
      <c r="G19" s="47"/>
      <c r="H19" s="48"/>
      <c r="I19" s="64" t="s">
        <v>38</v>
      </c>
      <c r="J19" s="42"/>
      <c r="K19" s="38"/>
      <c r="L19" s="38"/>
      <c r="M19" s="81"/>
      <c r="N19" s="38"/>
    </row>
    <row r="20" spans="1:14" s="66" customFormat="1" ht="13.5" thickBot="1">
      <c r="A20" s="41"/>
      <c r="B20" s="42"/>
      <c r="C20" s="43"/>
      <c r="D20" s="62"/>
      <c r="E20" s="63"/>
      <c r="F20" s="46"/>
      <c r="G20" s="47"/>
      <c r="H20" s="48"/>
      <c r="I20" s="64" t="s">
        <v>39</v>
      </c>
      <c r="J20" s="42"/>
      <c r="K20" s="85"/>
      <c r="L20" s="85"/>
      <c r="M20" s="86"/>
      <c r="N20" s="85"/>
    </row>
    <row r="21" spans="1:14" s="66" customFormat="1" ht="12.75">
      <c r="A21" s="41" t="s">
        <v>40</v>
      </c>
      <c r="B21" s="42" t="s">
        <v>41</v>
      </c>
      <c r="C21" s="43"/>
      <c r="D21" s="62"/>
      <c r="E21" s="63"/>
      <c r="F21" s="46"/>
      <c r="G21" s="47"/>
      <c r="H21" s="48">
        <v>2</v>
      </c>
      <c r="I21" s="64" t="s">
        <v>42</v>
      </c>
      <c r="J21" s="42"/>
      <c r="K21" s="87"/>
      <c r="L21" s="87"/>
      <c r="M21" s="88"/>
      <c r="N21" s="87"/>
    </row>
    <row r="22" spans="1:14" s="66" customFormat="1" ht="12.75">
      <c r="A22" s="41"/>
      <c r="B22" s="89" t="s">
        <v>43</v>
      </c>
      <c r="C22" s="43"/>
      <c r="D22" s="62"/>
      <c r="E22" s="63"/>
      <c r="F22" s="84"/>
      <c r="G22" s="47"/>
      <c r="H22" s="48"/>
      <c r="I22" s="90"/>
      <c r="J22" s="42"/>
      <c r="K22" s="38"/>
      <c r="L22" s="38"/>
      <c r="M22" s="81"/>
      <c r="N22" s="38"/>
    </row>
    <row r="23" spans="1:14" s="53" customFormat="1" ht="9" customHeight="1">
      <c r="A23" s="41"/>
      <c r="B23" s="42"/>
      <c r="C23" s="43"/>
      <c r="D23" s="42"/>
      <c r="E23" s="79"/>
      <c r="F23" s="80"/>
      <c r="G23" s="47"/>
      <c r="H23" s="48"/>
      <c r="I23" s="49"/>
      <c r="J23" s="42"/>
      <c r="K23" s="38"/>
      <c r="L23" s="38"/>
      <c r="M23" s="81"/>
      <c r="N23" s="38"/>
    </row>
    <row r="24" spans="1:14" s="53" customFormat="1" ht="12.75">
      <c r="A24" s="68"/>
      <c r="B24" s="91"/>
      <c r="C24" s="92"/>
      <c r="D24" s="93"/>
      <c r="E24" s="94" t="s">
        <v>31</v>
      </c>
      <c r="F24" s="73">
        <f>SUM(F18:F23)</f>
        <v>2900</v>
      </c>
      <c r="G24" s="95"/>
      <c r="H24" s="96"/>
      <c r="I24" s="97"/>
      <c r="J24" s="98"/>
      <c r="K24" s="99"/>
      <c r="L24" s="99"/>
      <c r="M24" s="100"/>
      <c r="N24" s="99"/>
    </row>
    <row r="25" spans="1:14" s="53" customFormat="1" ht="9" customHeight="1">
      <c r="A25" s="41"/>
      <c r="B25" s="42"/>
      <c r="C25" s="43"/>
      <c r="D25" s="42"/>
      <c r="E25" s="79"/>
      <c r="F25" s="80"/>
      <c r="G25" s="47"/>
      <c r="H25" s="48"/>
      <c r="I25" s="49"/>
      <c r="J25" s="42"/>
      <c r="K25" s="38"/>
      <c r="L25" s="38"/>
      <c r="M25" s="81"/>
      <c r="N25" s="38"/>
    </row>
    <row r="26" spans="1:14" s="66" customFormat="1" ht="12.75">
      <c r="A26" s="41" t="s">
        <v>44</v>
      </c>
      <c r="B26" s="42" t="s">
        <v>33</v>
      </c>
      <c r="C26" s="43" t="s">
        <v>45</v>
      </c>
      <c r="D26" s="62">
        <v>20608072603</v>
      </c>
      <c r="E26" s="63" t="s">
        <v>46</v>
      </c>
      <c r="F26" s="46">
        <v>1224.6527329749104</v>
      </c>
      <c r="G26" s="47">
        <v>39.233333333333334</v>
      </c>
      <c r="H26" s="48"/>
      <c r="I26" s="64" t="s">
        <v>37</v>
      </c>
      <c r="J26" s="42"/>
      <c r="K26" s="82"/>
      <c r="L26" s="82"/>
      <c r="M26" s="65"/>
      <c r="N26" s="82"/>
    </row>
    <row r="27" spans="1:14" s="66" customFormat="1" ht="12.75">
      <c r="A27" s="41"/>
      <c r="B27" s="101"/>
      <c r="C27" s="43"/>
      <c r="D27" s="62"/>
      <c r="E27" s="63"/>
      <c r="F27" s="84"/>
      <c r="G27" s="47"/>
      <c r="H27" s="48">
        <v>2</v>
      </c>
      <c r="I27" s="64" t="s">
        <v>38</v>
      </c>
      <c r="J27" s="42"/>
      <c r="K27" s="38"/>
      <c r="L27" s="38"/>
      <c r="M27" s="81"/>
      <c r="N27" s="38"/>
    </row>
    <row r="28" spans="1:14" s="66" customFormat="1" ht="13.5" thickBot="1">
      <c r="A28" s="41"/>
      <c r="B28" s="102"/>
      <c r="C28" s="43"/>
      <c r="D28" s="62"/>
      <c r="E28" s="63"/>
      <c r="F28" s="84"/>
      <c r="G28" s="47"/>
      <c r="H28" s="48"/>
      <c r="I28" s="64" t="s">
        <v>39</v>
      </c>
      <c r="J28" s="42"/>
      <c r="K28" s="85"/>
      <c r="L28" s="85"/>
      <c r="M28" s="103"/>
      <c r="N28" s="85"/>
    </row>
    <row r="29" spans="1:14" s="66" customFormat="1" ht="12.75">
      <c r="A29" s="41" t="s">
        <v>47</v>
      </c>
      <c r="B29" s="42" t="s">
        <v>41</v>
      </c>
      <c r="C29" s="43"/>
      <c r="D29" s="62"/>
      <c r="E29" s="63"/>
      <c r="F29" s="46"/>
      <c r="G29" s="47"/>
      <c r="H29" s="48">
        <v>2</v>
      </c>
      <c r="I29" s="64" t="s">
        <v>42</v>
      </c>
      <c r="J29" s="42"/>
      <c r="K29" s="87"/>
      <c r="L29" s="87"/>
      <c r="M29" s="88"/>
      <c r="N29" s="87"/>
    </row>
    <row r="30" spans="1:14" s="66" customFormat="1" ht="12.75">
      <c r="A30" s="41"/>
      <c r="B30" s="89" t="s">
        <v>43</v>
      </c>
      <c r="C30" s="43"/>
      <c r="D30" s="62"/>
      <c r="E30" s="63"/>
      <c r="F30" s="84"/>
      <c r="G30" s="47"/>
      <c r="H30" s="48"/>
      <c r="I30" s="90"/>
      <c r="J30" s="42"/>
      <c r="K30" s="38"/>
      <c r="L30" s="38"/>
      <c r="M30" s="81"/>
      <c r="N30" s="38"/>
    </row>
    <row r="31" spans="1:14" s="53" customFormat="1" ht="9" customHeight="1">
      <c r="A31" s="41"/>
      <c r="B31" s="42"/>
      <c r="C31" s="43"/>
      <c r="D31" s="42"/>
      <c r="E31" s="79"/>
      <c r="F31" s="80"/>
      <c r="G31" s="47"/>
      <c r="H31" s="48"/>
      <c r="I31" s="49"/>
      <c r="J31" s="42"/>
      <c r="K31" s="38"/>
      <c r="L31" s="38"/>
      <c r="M31" s="81"/>
      <c r="N31" s="38"/>
    </row>
    <row r="32" spans="1:14" s="104" customFormat="1" ht="12.75">
      <c r="A32" s="68"/>
      <c r="B32" s="91"/>
      <c r="C32" s="92"/>
      <c r="D32" s="93"/>
      <c r="E32" s="94" t="s">
        <v>31</v>
      </c>
      <c r="F32" s="73">
        <f>SUM(F26:F31)</f>
        <v>1224.6527329749104</v>
      </c>
      <c r="G32" s="95"/>
      <c r="H32" s="96"/>
      <c r="I32" s="97"/>
      <c r="J32" s="98"/>
      <c r="K32" s="99"/>
      <c r="L32" s="99"/>
      <c r="M32" s="100"/>
      <c r="N32" s="99"/>
    </row>
    <row r="33" spans="1:14" s="29" customFormat="1" ht="9" customHeight="1">
      <c r="A33" s="105"/>
      <c r="B33" s="106"/>
      <c r="C33" s="107"/>
      <c r="D33" s="108"/>
      <c r="E33" s="109"/>
      <c r="F33" s="110"/>
      <c r="G33" s="111"/>
      <c r="H33" s="112"/>
      <c r="I33" s="113"/>
      <c r="J33" s="106"/>
      <c r="K33" s="38"/>
      <c r="L33" s="38"/>
      <c r="M33" s="114"/>
      <c r="N33" s="38"/>
    </row>
    <row r="34" spans="1:14" s="66" customFormat="1" ht="12.75">
      <c r="A34" s="41" t="s">
        <v>48</v>
      </c>
      <c r="B34" s="42" t="s">
        <v>33</v>
      </c>
      <c r="C34" s="43" t="s">
        <v>49</v>
      </c>
      <c r="D34" s="62">
        <v>20608072600</v>
      </c>
      <c r="E34" s="45" t="s">
        <v>36</v>
      </c>
      <c r="F34" s="46">
        <f>'[2]Roy Rel Vol ADJ'!I6</f>
        <v>3550</v>
      </c>
      <c r="G34" s="47">
        <v>34.8</v>
      </c>
      <c r="H34" s="48" t="s">
        <v>50</v>
      </c>
      <c r="I34" s="64" t="s">
        <v>37</v>
      </c>
      <c r="J34" s="42"/>
      <c r="K34" s="82"/>
      <c r="L34" s="82"/>
      <c r="M34" s="65"/>
      <c r="N34" s="82"/>
    </row>
    <row r="35" spans="1:14" s="66" customFormat="1" ht="12.75">
      <c r="A35" s="41"/>
      <c r="B35" s="102"/>
      <c r="C35" s="43"/>
      <c r="D35" s="62"/>
      <c r="E35" s="63"/>
      <c r="F35" s="84"/>
      <c r="G35" s="47"/>
      <c r="H35" s="48"/>
      <c r="I35" s="64" t="s">
        <v>38</v>
      </c>
      <c r="J35" s="42"/>
      <c r="K35" s="38"/>
      <c r="L35" s="38"/>
      <c r="M35" s="114"/>
      <c r="N35" s="38"/>
    </row>
    <row r="36" spans="1:14" s="66" customFormat="1" ht="12.75">
      <c r="A36" s="41"/>
      <c r="B36" s="102"/>
      <c r="C36" s="43"/>
      <c r="D36" s="62"/>
      <c r="E36" s="63"/>
      <c r="F36" s="84"/>
      <c r="G36" s="47"/>
      <c r="H36" s="48"/>
      <c r="I36" s="64" t="s">
        <v>39</v>
      </c>
      <c r="J36" s="42"/>
      <c r="K36" s="115"/>
      <c r="L36" s="115"/>
      <c r="M36" s="65"/>
      <c r="N36" s="115"/>
    </row>
    <row r="37" spans="1:14" s="66" customFormat="1" ht="12.75">
      <c r="A37" s="41" t="s">
        <v>51</v>
      </c>
      <c r="B37" s="42" t="s">
        <v>41</v>
      </c>
      <c r="C37" s="43"/>
      <c r="D37" s="62"/>
      <c r="E37" s="63"/>
      <c r="F37" s="46"/>
      <c r="G37" s="47"/>
      <c r="H37" s="48">
        <v>2</v>
      </c>
      <c r="I37" s="64" t="s">
        <v>42</v>
      </c>
      <c r="J37" s="42"/>
      <c r="K37" s="87"/>
      <c r="L37" s="87"/>
      <c r="M37" s="88"/>
      <c r="N37" s="87"/>
    </row>
    <row r="38" spans="1:14" s="66" customFormat="1" ht="12.75">
      <c r="A38" s="41"/>
      <c r="B38" s="89" t="s">
        <v>43</v>
      </c>
      <c r="C38" s="43"/>
      <c r="D38" s="62"/>
      <c r="E38" s="63"/>
      <c r="F38" s="46"/>
      <c r="G38" s="47"/>
      <c r="H38" s="48"/>
      <c r="I38" s="90"/>
      <c r="J38" s="42"/>
      <c r="K38" s="38"/>
      <c r="L38" s="38"/>
      <c r="M38" s="116"/>
      <c r="N38" s="38"/>
    </row>
    <row r="39" spans="1:14" s="53" customFormat="1" ht="9" customHeight="1">
      <c r="A39" s="41"/>
      <c r="B39" s="42"/>
      <c r="C39" s="43"/>
      <c r="D39" s="42"/>
      <c r="E39" s="79"/>
      <c r="F39" s="80"/>
      <c r="G39" s="47"/>
      <c r="H39" s="48"/>
      <c r="I39" s="49"/>
      <c r="J39" s="42"/>
      <c r="K39" s="38"/>
      <c r="L39" s="38"/>
      <c r="M39" s="114"/>
      <c r="N39" s="38"/>
    </row>
    <row r="40" spans="1:14" s="104" customFormat="1" ht="12.75">
      <c r="A40" s="68"/>
      <c r="B40" s="91"/>
      <c r="C40" s="92"/>
      <c r="D40" s="93"/>
      <c r="E40" s="94" t="s">
        <v>31</v>
      </c>
      <c r="F40" s="73">
        <f>SUM(F34:F39)</f>
        <v>3550</v>
      </c>
      <c r="G40" s="95"/>
      <c r="H40" s="96"/>
      <c r="I40" s="97"/>
      <c r="J40" s="98"/>
      <c r="K40" s="99"/>
      <c r="L40" s="99"/>
      <c r="M40" s="100"/>
      <c r="N40" s="99"/>
    </row>
    <row r="41" spans="1:14" s="29" customFormat="1" ht="9" customHeight="1">
      <c r="A41" s="105"/>
      <c r="B41" s="106"/>
      <c r="C41" s="107"/>
      <c r="D41" s="108"/>
      <c r="E41" s="109"/>
      <c r="F41" s="110"/>
      <c r="G41" s="111"/>
      <c r="H41" s="112"/>
      <c r="I41" s="113"/>
      <c r="J41" s="106"/>
      <c r="K41" s="38"/>
      <c r="L41" s="38"/>
      <c r="M41" s="114"/>
      <c r="N41" s="38"/>
    </row>
    <row r="42" spans="1:14" s="66" customFormat="1" ht="12" customHeight="1">
      <c r="A42" s="41" t="s">
        <v>52</v>
      </c>
      <c r="B42" s="42" t="s">
        <v>33</v>
      </c>
      <c r="C42" s="43" t="s">
        <v>53</v>
      </c>
      <c r="D42" s="62" t="s">
        <v>54</v>
      </c>
      <c r="E42" s="63" t="s">
        <v>55</v>
      </c>
      <c r="F42" s="117" t="s">
        <v>56</v>
      </c>
      <c r="G42" s="47">
        <v>36.333333333333336</v>
      </c>
      <c r="H42" s="48" t="s">
        <v>50</v>
      </c>
      <c r="I42" s="64" t="s">
        <v>37</v>
      </c>
      <c r="J42" s="42"/>
      <c r="K42" s="82"/>
      <c r="L42" s="82"/>
      <c r="M42" s="65"/>
      <c r="N42" s="82"/>
    </row>
    <row r="43" spans="1:14" s="66" customFormat="1" ht="12" customHeight="1">
      <c r="A43" s="41"/>
      <c r="B43" s="102"/>
      <c r="C43" s="43"/>
      <c r="D43" s="62"/>
      <c r="E43" s="63"/>
      <c r="F43" s="118"/>
      <c r="G43" s="47"/>
      <c r="H43" s="48"/>
      <c r="I43" s="64" t="s">
        <v>57</v>
      </c>
      <c r="J43" s="42"/>
      <c r="K43" s="38"/>
      <c r="L43" s="38"/>
      <c r="M43" s="114"/>
      <c r="N43" s="38"/>
    </row>
    <row r="44" spans="1:14" s="66" customFormat="1" ht="12" customHeight="1">
      <c r="A44" s="41"/>
      <c r="B44" s="102"/>
      <c r="C44" s="43"/>
      <c r="D44" s="62"/>
      <c r="E44" s="63"/>
      <c r="F44" s="84"/>
      <c r="G44" s="47"/>
      <c r="H44" s="48"/>
      <c r="I44" s="64" t="s">
        <v>39</v>
      </c>
      <c r="J44" s="42"/>
      <c r="K44" s="115"/>
      <c r="L44" s="115"/>
      <c r="M44" s="65"/>
      <c r="N44" s="115"/>
    </row>
    <row r="45" spans="1:14" s="66" customFormat="1" ht="12.75">
      <c r="A45" s="41" t="s">
        <v>58</v>
      </c>
      <c r="B45" s="42" t="s">
        <v>41</v>
      </c>
      <c r="C45" s="43"/>
      <c r="D45" s="62"/>
      <c r="E45" s="63"/>
      <c r="F45" s="46"/>
      <c r="G45" s="47"/>
      <c r="H45" s="48">
        <v>2</v>
      </c>
      <c r="I45" s="64" t="s">
        <v>42</v>
      </c>
      <c r="J45" s="42"/>
      <c r="K45" s="87"/>
      <c r="L45" s="87"/>
      <c r="M45" s="88"/>
      <c r="N45" s="87"/>
    </row>
    <row r="46" spans="1:14" s="66" customFormat="1" ht="12.75">
      <c r="A46" s="41"/>
      <c r="B46" s="89" t="s">
        <v>43</v>
      </c>
      <c r="C46" s="43"/>
      <c r="D46" s="62"/>
      <c r="E46" s="63"/>
      <c r="F46" s="46"/>
      <c r="G46" s="47"/>
      <c r="H46" s="48"/>
      <c r="I46" s="90"/>
      <c r="J46" s="42"/>
      <c r="K46" s="38"/>
      <c r="L46" s="38"/>
      <c r="M46" s="119"/>
      <c r="N46" s="38"/>
    </row>
    <row r="47" spans="1:14" s="53" customFormat="1" ht="9" customHeight="1">
      <c r="A47" s="41"/>
      <c r="B47" s="42"/>
      <c r="C47" s="43"/>
      <c r="D47" s="42"/>
      <c r="E47" s="79"/>
      <c r="F47" s="80"/>
      <c r="G47" s="47"/>
      <c r="H47" s="48"/>
      <c r="I47" s="49"/>
      <c r="J47" s="42"/>
      <c r="K47" s="38"/>
      <c r="L47" s="38"/>
      <c r="M47" s="114"/>
      <c r="N47" s="38"/>
    </row>
    <row r="48" spans="1:14" s="53" customFormat="1" ht="12.75">
      <c r="A48" s="68"/>
      <c r="B48" s="91"/>
      <c r="C48" s="92"/>
      <c r="D48" s="93"/>
      <c r="E48" s="94" t="s">
        <v>31</v>
      </c>
      <c r="F48" s="73">
        <f>SUM(F42:F47)</f>
        <v>0</v>
      </c>
      <c r="G48" s="95"/>
      <c r="H48" s="96"/>
      <c r="I48" s="97"/>
      <c r="J48" s="98"/>
      <c r="K48" s="120"/>
      <c r="L48" s="120"/>
      <c r="M48" s="121"/>
      <c r="N48" s="120"/>
    </row>
    <row r="49" spans="1:14" s="127" customFormat="1" ht="9" customHeight="1">
      <c r="A49" s="122"/>
      <c r="B49" s="57"/>
      <c r="C49" s="123"/>
      <c r="D49" s="44"/>
      <c r="E49" s="45"/>
      <c r="F49" s="46"/>
      <c r="G49" s="124"/>
      <c r="H49" s="125"/>
      <c r="I49" s="126"/>
      <c r="J49" s="57"/>
      <c r="K49" s="38"/>
      <c r="L49" s="38"/>
      <c r="M49" s="39"/>
      <c r="N49" s="38"/>
    </row>
    <row r="50" spans="1:14" s="53" customFormat="1" ht="12.75">
      <c r="A50" s="41" t="s">
        <v>59</v>
      </c>
      <c r="B50" s="42" t="s">
        <v>60</v>
      </c>
      <c r="C50" s="43" t="s">
        <v>61</v>
      </c>
      <c r="D50" s="62">
        <v>20177062954</v>
      </c>
      <c r="E50" s="89" t="s">
        <v>62</v>
      </c>
      <c r="F50" s="46">
        <v>150</v>
      </c>
      <c r="G50" s="47">
        <v>31.6</v>
      </c>
      <c r="H50" s="48">
        <v>4</v>
      </c>
      <c r="I50" s="64" t="s">
        <v>63</v>
      </c>
      <c r="J50" s="128"/>
      <c r="K50" s="129"/>
      <c r="L50" s="129"/>
      <c r="M50" s="52"/>
      <c r="N50" s="129"/>
    </row>
    <row r="51" spans="1:14" s="127" customFormat="1" ht="12.75">
      <c r="A51" s="41"/>
      <c r="B51" s="57"/>
      <c r="C51" s="43"/>
      <c r="D51" s="44"/>
      <c r="E51" s="64"/>
      <c r="F51" s="46"/>
      <c r="G51" s="47"/>
      <c r="H51" s="48"/>
      <c r="I51" s="64" t="s">
        <v>64</v>
      </c>
      <c r="J51" s="57"/>
      <c r="K51" s="38"/>
      <c r="L51" s="38"/>
      <c r="M51" s="39"/>
      <c r="N51" s="38"/>
    </row>
    <row r="52" spans="1:14" s="53" customFormat="1" ht="12.75">
      <c r="A52" s="41" t="s">
        <v>65</v>
      </c>
      <c r="B52" s="42" t="s">
        <v>60</v>
      </c>
      <c r="C52" s="43" t="s">
        <v>66</v>
      </c>
      <c r="D52" s="62">
        <v>20177062954</v>
      </c>
      <c r="E52" s="89" t="s">
        <v>62</v>
      </c>
      <c r="F52" s="46">
        <v>20</v>
      </c>
      <c r="G52" s="47"/>
      <c r="H52" s="48"/>
      <c r="I52" s="64" t="s">
        <v>63</v>
      </c>
      <c r="J52" s="128"/>
      <c r="K52" s="129"/>
      <c r="L52" s="129"/>
      <c r="M52" s="52"/>
      <c r="N52" s="129"/>
    </row>
    <row r="53" spans="1:14" s="127" customFormat="1" ht="12.75">
      <c r="A53" s="41"/>
      <c r="B53" s="57"/>
      <c r="C53" s="43" t="s">
        <v>67</v>
      </c>
      <c r="D53" s="44"/>
      <c r="E53" s="64"/>
      <c r="F53" s="130"/>
      <c r="G53" s="131"/>
      <c r="H53" s="48"/>
      <c r="I53" s="64" t="s">
        <v>64</v>
      </c>
      <c r="J53" s="57"/>
      <c r="K53" s="38"/>
      <c r="L53" s="38"/>
      <c r="M53" s="39"/>
      <c r="N53" s="38"/>
    </row>
    <row r="54" spans="1:14" s="127" customFormat="1" ht="9" customHeight="1">
      <c r="A54" s="41"/>
      <c r="B54" s="57"/>
      <c r="C54" s="123"/>
      <c r="D54" s="44"/>
      <c r="E54" s="45"/>
      <c r="F54" s="130"/>
      <c r="G54" s="131"/>
      <c r="H54" s="48"/>
      <c r="I54" s="64"/>
      <c r="J54" s="57"/>
      <c r="K54" s="38"/>
      <c r="L54" s="38"/>
      <c r="M54" s="39"/>
      <c r="N54" s="38"/>
    </row>
    <row r="55" spans="1:14" s="127" customFormat="1" ht="12.75">
      <c r="A55" s="41" t="s">
        <v>68</v>
      </c>
      <c r="B55" s="42" t="s">
        <v>60</v>
      </c>
      <c r="C55" s="43" t="s">
        <v>69</v>
      </c>
      <c r="D55" s="62">
        <v>20177042950</v>
      </c>
      <c r="E55" s="89" t="s">
        <v>70</v>
      </c>
      <c r="F55" s="46">
        <v>450</v>
      </c>
      <c r="G55" s="47">
        <v>33.63333333333333</v>
      </c>
      <c r="H55" s="48">
        <v>4</v>
      </c>
      <c r="I55" s="64" t="s">
        <v>63</v>
      </c>
      <c r="J55" s="132"/>
      <c r="K55" s="115"/>
      <c r="L55" s="115"/>
      <c r="M55" s="59"/>
      <c r="N55" s="115"/>
    </row>
    <row r="56" spans="1:14" s="127" customFormat="1" ht="12" customHeight="1">
      <c r="A56" s="41"/>
      <c r="B56" s="42"/>
      <c r="C56" s="43" t="s">
        <v>71</v>
      </c>
      <c r="D56" s="62"/>
      <c r="E56" s="89"/>
      <c r="F56" s="46"/>
      <c r="G56" s="47"/>
      <c r="H56" s="133"/>
      <c r="I56" s="64" t="s">
        <v>64</v>
      </c>
      <c r="J56" s="42"/>
      <c r="K56" s="38"/>
      <c r="L56" s="38"/>
      <c r="M56" s="39"/>
      <c r="N56" s="38"/>
    </row>
    <row r="57" spans="1:14" s="127" customFormat="1" ht="9" customHeight="1">
      <c r="A57" s="41"/>
      <c r="B57" s="42"/>
      <c r="C57" s="43"/>
      <c r="D57" s="62"/>
      <c r="E57" s="89"/>
      <c r="F57" s="46"/>
      <c r="G57" s="47"/>
      <c r="H57" s="48"/>
      <c r="I57" s="64"/>
      <c r="J57" s="42"/>
      <c r="K57" s="38"/>
      <c r="L57" s="38"/>
      <c r="M57" s="39"/>
      <c r="N57" s="38"/>
    </row>
    <row r="58" spans="1:14" s="127" customFormat="1" ht="12.75">
      <c r="A58" s="41" t="s">
        <v>72</v>
      </c>
      <c r="B58" s="42" t="s">
        <v>60</v>
      </c>
      <c r="C58" s="63" t="s">
        <v>73</v>
      </c>
      <c r="D58" s="62">
        <v>20177042950</v>
      </c>
      <c r="E58" s="89" t="s">
        <v>74</v>
      </c>
      <c r="F58" s="46">
        <v>20</v>
      </c>
      <c r="G58" s="47"/>
      <c r="H58" s="48"/>
      <c r="I58" s="64" t="s">
        <v>63</v>
      </c>
      <c r="J58" s="42"/>
      <c r="K58" s="115"/>
      <c r="L58" s="115"/>
      <c r="M58" s="52"/>
      <c r="N58" s="115"/>
    </row>
    <row r="59" spans="1:14" s="127" customFormat="1" ht="12.75">
      <c r="A59" s="41"/>
      <c r="B59" s="42"/>
      <c r="C59" s="123" t="s">
        <v>75</v>
      </c>
      <c r="D59" s="62"/>
      <c r="E59" s="89"/>
      <c r="F59" s="46"/>
      <c r="G59" s="47"/>
      <c r="H59" s="133"/>
      <c r="I59" s="64" t="s">
        <v>64</v>
      </c>
      <c r="J59" s="42"/>
      <c r="K59" s="38"/>
      <c r="L59" s="38"/>
      <c r="M59" s="39"/>
      <c r="N59" s="38"/>
    </row>
    <row r="60" spans="1:14" s="127" customFormat="1" ht="9" customHeight="1">
      <c r="A60" s="122"/>
      <c r="B60" s="45"/>
      <c r="C60" s="45"/>
      <c r="D60" s="45"/>
      <c r="E60" s="45"/>
      <c r="F60" s="46"/>
      <c r="G60" s="47"/>
      <c r="H60" s="48"/>
      <c r="I60" s="64"/>
      <c r="J60" s="57"/>
      <c r="K60" s="38"/>
      <c r="L60" s="38"/>
      <c r="M60" s="39"/>
      <c r="N60" s="38"/>
    </row>
    <row r="61" spans="1:14" s="127" customFormat="1" ht="12.75">
      <c r="A61" s="122">
        <v>11</v>
      </c>
      <c r="B61" s="42" t="s">
        <v>60</v>
      </c>
      <c r="C61" s="123" t="s">
        <v>76</v>
      </c>
      <c r="D61" s="44">
        <v>20177082951</v>
      </c>
      <c r="E61" s="45" t="s">
        <v>77</v>
      </c>
      <c r="F61" s="46">
        <v>749.7831602562725</v>
      </c>
      <c r="G61" s="47">
        <v>40.233333333333334</v>
      </c>
      <c r="H61" s="48"/>
      <c r="I61" s="64" t="s">
        <v>78</v>
      </c>
      <c r="J61" s="42"/>
      <c r="K61" s="129"/>
      <c r="L61" s="129"/>
      <c r="M61" s="59"/>
      <c r="N61" s="129"/>
    </row>
    <row r="62" spans="1:14" s="127" customFormat="1" ht="12.75">
      <c r="A62" s="122"/>
      <c r="B62" s="57"/>
      <c r="C62" s="123"/>
      <c r="D62" s="44"/>
      <c r="E62" s="45"/>
      <c r="F62" s="134"/>
      <c r="G62" s="47"/>
      <c r="H62" s="48"/>
      <c r="I62" s="64" t="s">
        <v>79</v>
      </c>
      <c r="J62" s="57"/>
      <c r="K62" s="38"/>
      <c r="L62" s="38"/>
      <c r="M62" s="39"/>
      <c r="N62" s="38"/>
    </row>
    <row r="63" spans="1:14" s="127" customFormat="1" ht="9" customHeight="1">
      <c r="A63" s="41"/>
      <c r="B63" s="57"/>
      <c r="C63" s="123"/>
      <c r="D63" s="44"/>
      <c r="E63" s="45"/>
      <c r="F63" s="46"/>
      <c r="G63" s="124"/>
      <c r="H63" s="125"/>
      <c r="I63" s="126"/>
      <c r="J63" s="57"/>
      <c r="K63" s="38"/>
      <c r="L63" s="38"/>
      <c r="M63" s="39"/>
      <c r="N63" s="38"/>
    </row>
    <row r="64" spans="1:14" s="127" customFormat="1" ht="12.75">
      <c r="A64" s="68"/>
      <c r="B64" s="69"/>
      <c r="C64" s="70"/>
      <c r="D64" s="71"/>
      <c r="E64" s="72" t="s">
        <v>31</v>
      </c>
      <c r="F64" s="73">
        <f>SUM(F50:F61)</f>
        <v>1389.7831602562724</v>
      </c>
      <c r="G64" s="74"/>
      <c r="H64" s="75"/>
      <c r="I64" s="76"/>
      <c r="J64" s="69"/>
      <c r="K64" s="77"/>
      <c r="L64" s="77"/>
      <c r="M64" s="78"/>
      <c r="N64" s="77"/>
    </row>
    <row r="65" spans="1:14" s="53" customFormat="1" ht="9" customHeight="1">
      <c r="A65" s="41"/>
      <c r="B65" s="42"/>
      <c r="C65" s="43"/>
      <c r="D65" s="42"/>
      <c r="E65" s="79"/>
      <c r="F65" s="80"/>
      <c r="G65" s="47"/>
      <c r="H65" s="48"/>
      <c r="I65" s="49"/>
      <c r="J65" s="42"/>
      <c r="K65" s="38"/>
      <c r="L65" s="38"/>
      <c r="M65" s="119"/>
      <c r="N65" s="38"/>
    </row>
    <row r="66" spans="1:14" s="53" customFormat="1" ht="12.75">
      <c r="A66" s="41" t="s">
        <v>80</v>
      </c>
      <c r="B66" s="42" t="s">
        <v>60</v>
      </c>
      <c r="C66" s="135" t="s">
        <v>81</v>
      </c>
      <c r="D66" s="136" t="s">
        <v>82</v>
      </c>
      <c r="E66" s="45" t="s">
        <v>36</v>
      </c>
      <c r="F66" s="46">
        <f>'[2]Roy Rel Vol ADJ'!M43</f>
        <v>1439.7518812355966</v>
      </c>
      <c r="G66" s="47">
        <v>31.1</v>
      </c>
      <c r="H66" s="48">
        <v>3</v>
      </c>
      <c r="I66" s="130" t="s">
        <v>83</v>
      </c>
      <c r="J66" s="42"/>
      <c r="K66" s="137"/>
      <c r="L66" s="137"/>
      <c r="M66" s="65"/>
      <c r="N66" s="137"/>
    </row>
    <row r="67" spans="1:14" s="53" customFormat="1" ht="12" customHeight="1">
      <c r="A67" s="41"/>
      <c r="B67" s="64"/>
      <c r="C67" s="135"/>
      <c r="D67" s="138"/>
      <c r="E67" s="49"/>
      <c r="F67" s="117" t="s">
        <v>84</v>
      </c>
      <c r="G67" s="139"/>
      <c r="H67" s="125"/>
      <c r="I67" s="130" t="s">
        <v>85</v>
      </c>
      <c r="J67" s="42"/>
      <c r="K67" s="38"/>
      <c r="L67" s="38"/>
      <c r="M67" s="65"/>
      <c r="N67" s="38"/>
    </row>
    <row r="68" spans="1:14" s="53" customFormat="1" ht="12.75">
      <c r="A68" s="41"/>
      <c r="B68" s="42" t="s">
        <v>86</v>
      </c>
      <c r="C68" s="140"/>
      <c r="D68" s="136"/>
      <c r="E68" s="141"/>
      <c r="F68" s="142"/>
      <c r="G68" s="143"/>
      <c r="H68" s="125"/>
      <c r="I68" s="130" t="s">
        <v>87</v>
      </c>
      <c r="J68" s="42"/>
      <c r="K68" s="137"/>
      <c r="L68" s="137"/>
      <c r="M68" s="65"/>
      <c r="N68" s="137"/>
    </row>
    <row r="69" spans="1:14" s="53" customFormat="1" ht="12.75">
      <c r="A69" s="41"/>
      <c r="B69" s="42"/>
      <c r="C69" s="140"/>
      <c r="D69" s="136"/>
      <c r="E69" s="141"/>
      <c r="F69" s="142"/>
      <c r="G69" s="143"/>
      <c r="H69" s="125"/>
      <c r="I69" s="130" t="s">
        <v>88</v>
      </c>
      <c r="J69" s="42"/>
      <c r="K69" s="38"/>
      <c r="L69" s="38"/>
      <c r="M69" s="119"/>
      <c r="N69" s="38"/>
    </row>
    <row r="70" spans="1:14" s="53" customFormat="1" ht="9" customHeight="1">
      <c r="A70" s="41"/>
      <c r="B70" s="42"/>
      <c r="C70" s="140"/>
      <c r="D70" s="136"/>
      <c r="E70" s="141"/>
      <c r="F70" s="142"/>
      <c r="G70" s="143"/>
      <c r="H70" s="125"/>
      <c r="I70" s="130"/>
      <c r="J70" s="42"/>
      <c r="K70" s="38"/>
      <c r="L70" s="38"/>
      <c r="M70" s="119"/>
      <c r="N70" s="38"/>
    </row>
    <row r="71" spans="1:14" s="53" customFormat="1" ht="12.75">
      <c r="A71" s="41" t="s">
        <v>89</v>
      </c>
      <c r="B71" s="42" t="s">
        <v>90</v>
      </c>
      <c r="C71" s="135"/>
      <c r="D71" s="136"/>
      <c r="E71" s="45"/>
      <c r="F71" s="46"/>
      <c r="G71" s="47"/>
      <c r="H71" s="48"/>
      <c r="I71" s="130" t="s">
        <v>91</v>
      </c>
      <c r="J71" s="42"/>
      <c r="K71" s="137"/>
      <c r="L71" s="137"/>
      <c r="M71" s="65"/>
      <c r="N71" s="137"/>
    </row>
    <row r="72" spans="1:14" s="53" customFormat="1" ht="12.75">
      <c r="A72" s="41"/>
      <c r="B72" s="42" t="s">
        <v>86</v>
      </c>
      <c r="C72" s="135"/>
      <c r="D72" s="138"/>
      <c r="E72" s="49"/>
      <c r="F72" s="144"/>
      <c r="G72" s="139"/>
      <c r="H72" s="125"/>
      <c r="I72" s="90"/>
      <c r="J72" s="42"/>
      <c r="K72" s="38"/>
      <c r="L72" s="38"/>
      <c r="M72" s="119"/>
      <c r="N72" s="38"/>
    </row>
    <row r="73" spans="1:14" s="53" customFormat="1" ht="12.75">
      <c r="A73" s="41" t="s">
        <v>92</v>
      </c>
      <c r="B73" s="42" t="s">
        <v>93</v>
      </c>
      <c r="C73" s="135"/>
      <c r="D73" s="136"/>
      <c r="E73" s="45"/>
      <c r="F73" s="46"/>
      <c r="G73" s="47"/>
      <c r="H73" s="48"/>
      <c r="I73" s="130" t="s">
        <v>94</v>
      </c>
      <c r="J73" s="42" t="s">
        <v>93</v>
      </c>
      <c r="K73" s="137"/>
      <c r="L73" s="137"/>
      <c r="M73" s="65"/>
      <c r="N73" s="137"/>
    </row>
    <row r="74" spans="1:14" s="53" customFormat="1" ht="12.75">
      <c r="A74" s="41"/>
      <c r="B74" s="64"/>
      <c r="C74" s="135"/>
      <c r="D74" s="138"/>
      <c r="E74" s="49"/>
      <c r="F74" s="144"/>
      <c r="G74" s="139"/>
      <c r="H74" s="125"/>
      <c r="I74" s="130" t="s">
        <v>95</v>
      </c>
      <c r="J74" s="42"/>
      <c r="K74" s="38"/>
      <c r="L74" s="38"/>
      <c r="M74" s="65"/>
      <c r="N74" s="38"/>
    </row>
    <row r="75" spans="1:14" s="53" customFormat="1" ht="9" customHeight="1">
      <c r="A75" s="41"/>
      <c r="B75" s="42"/>
      <c r="C75" s="43"/>
      <c r="D75" s="42"/>
      <c r="E75" s="79"/>
      <c r="F75" s="80"/>
      <c r="G75" s="47"/>
      <c r="H75" s="48"/>
      <c r="I75" s="49"/>
      <c r="J75" s="42"/>
      <c r="K75" s="38"/>
      <c r="L75" s="38"/>
      <c r="M75" s="119"/>
      <c r="N75" s="38"/>
    </row>
    <row r="76" spans="1:14" s="53" customFormat="1" ht="12.75">
      <c r="A76" s="68"/>
      <c r="B76" s="91"/>
      <c r="C76" s="92"/>
      <c r="D76" s="92"/>
      <c r="E76" s="94" t="s">
        <v>31</v>
      </c>
      <c r="F76" s="73">
        <f>SUM(F66:F75)</f>
        <v>1439.7518812355966</v>
      </c>
      <c r="G76" s="145"/>
      <c r="H76" s="96"/>
      <c r="I76" s="98"/>
      <c r="J76" s="146"/>
      <c r="K76" s="99"/>
      <c r="L76" s="99"/>
      <c r="M76" s="100"/>
      <c r="N76" s="99"/>
    </row>
    <row r="77" spans="1:14" s="29" customFormat="1" ht="9" customHeight="1">
      <c r="A77" s="105"/>
      <c r="B77" s="106"/>
      <c r="C77" s="107"/>
      <c r="D77" s="108"/>
      <c r="E77" s="109"/>
      <c r="F77" s="110"/>
      <c r="G77" s="147"/>
      <c r="H77" s="112"/>
      <c r="I77" s="113"/>
      <c r="J77" s="106"/>
      <c r="K77" s="38"/>
      <c r="L77" s="38"/>
      <c r="M77" s="39"/>
      <c r="N77" s="38"/>
    </row>
    <row r="78" spans="1:14" s="54" customFormat="1" ht="12.75">
      <c r="A78" s="41">
        <v>13</v>
      </c>
      <c r="B78" s="57" t="s">
        <v>96</v>
      </c>
      <c r="C78" s="148" t="s">
        <v>97</v>
      </c>
      <c r="D78" s="149">
        <v>20177255111</v>
      </c>
      <c r="E78" s="150" t="s">
        <v>98</v>
      </c>
      <c r="F78" s="46">
        <v>1500</v>
      </c>
      <c r="G78" s="47">
        <v>31.066666666666663</v>
      </c>
      <c r="H78" s="48"/>
      <c r="I78" s="126" t="s">
        <v>99</v>
      </c>
      <c r="J78" s="57" t="s">
        <v>100</v>
      </c>
      <c r="K78" s="129"/>
      <c r="L78" s="129"/>
      <c r="M78" s="59"/>
      <c r="N78" s="129"/>
    </row>
    <row r="79" spans="1:14" s="54" customFormat="1" ht="9" customHeight="1">
      <c r="A79" s="122"/>
      <c r="B79" s="57"/>
      <c r="C79" s="148"/>
      <c r="D79" s="151"/>
      <c r="E79" s="150"/>
      <c r="F79" s="152"/>
      <c r="G79" s="124"/>
      <c r="H79" s="48"/>
      <c r="I79" s="126"/>
      <c r="J79" s="57"/>
      <c r="K79" s="38"/>
      <c r="L79" s="38"/>
      <c r="M79" s="39"/>
      <c r="N79" s="38"/>
    </row>
    <row r="80" spans="1:14" s="53" customFormat="1" ht="12.75">
      <c r="A80" s="68"/>
      <c r="B80" s="69"/>
      <c r="C80" s="70"/>
      <c r="D80" s="71"/>
      <c r="E80" s="72" t="s">
        <v>31</v>
      </c>
      <c r="F80" s="73">
        <f>SUM(F78:F79)</f>
        <v>1500</v>
      </c>
      <c r="G80" s="74"/>
      <c r="H80" s="75"/>
      <c r="I80" s="153"/>
      <c r="J80" s="154"/>
      <c r="K80" s="155"/>
      <c r="L80" s="155"/>
      <c r="M80" s="78"/>
      <c r="N80" s="155"/>
    </row>
    <row r="81" spans="1:14" s="53" customFormat="1" ht="9" customHeight="1">
      <c r="A81" s="41"/>
      <c r="B81" s="42"/>
      <c r="C81" s="156"/>
      <c r="D81" s="157"/>
      <c r="E81" s="158"/>
      <c r="F81" s="134"/>
      <c r="G81" s="47"/>
      <c r="H81" s="48"/>
      <c r="I81" s="64"/>
      <c r="J81" s="42"/>
      <c r="K81" s="38"/>
      <c r="L81" s="38"/>
      <c r="M81" s="39"/>
      <c r="N81" s="38"/>
    </row>
    <row r="82" spans="1:14" s="164" customFormat="1" ht="12.75">
      <c r="A82" s="159">
        <v>14</v>
      </c>
      <c r="B82" s="160" t="s">
        <v>96</v>
      </c>
      <c r="C82" s="161" t="s">
        <v>101</v>
      </c>
      <c r="D82" s="162" t="s">
        <v>102</v>
      </c>
      <c r="E82" s="141" t="s">
        <v>36</v>
      </c>
      <c r="F82" s="46">
        <v>330</v>
      </c>
      <c r="G82" s="47">
        <v>29.833333333333332</v>
      </c>
      <c r="H82" s="163"/>
      <c r="I82" s="64" t="s">
        <v>103</v>
      </c>
      <c r="J82" s="57" t="s">
        <v>100</v>
      </c>
      <c r="K82" s="129"/>
      <c r="L82" s="129"/>
      <c r="M82" s="59"/>
      <c r="N82" s="129"/>
    </row>
    <row r="83" spans="1:14" s="164" customFormat="1" ht="9" customHeight="1">
      <c r="A83" s="159"/>
      <c r="B83" s="160"/>
      <c r="C83" s="161"/>
      <c r="D83" s="162"/>
      <c r="E83" s="141"/>
      <c r="F83" s="165"/>
      <c r="G83" s="131"/>
      <c r="H83" s="163"/>
      <c r="I83" s="160"/>
      <c r="J83" s="160"/>
      <c r="K83" s="38"/>
      <c r="L83" s="38"/>
      <c r="M83" s="39"/>
      <c r="N83" s="38"/>
    </row>
    <row r="84" spans="1:14" s="53" customFormat="1" ht="12.75">
      <c r="A84" s="68"/>
      <c r="B84" s="69"/>
      <c r="C84" s="70"/>
      <c r="D84" s="71"/>
      <c r="E84" s="72" t="s">
        <v>31</v>
      </c>
      <c r="F84" s="73">
        <f>SUM(F82:F83)</f>
        <v>330</v>
      </c>
      <c r="G84" s="74"/>
      <c r="H84" s="75"/>
      <c r="I84" s="153"/>
      <c r="J84" s="154"/>
      <c r="K84" s="155"/>
      <c r="L84" s="155"/>
      <c r="M84" s="78"/>
      <c r="N84" s="155"/>
    </row>
    <row r="85" spans="1:14" s="54" customFormat="1" ht="9" customHeight="1">
      <c r="A85" s="122"/>
      <c r="B85" s="57"/>
      <c r="C85" s="123"/>
      <c r="D85" s="44"/>
      <c r="E85" s="45"/>
      <c r="F85" s="152"/>
      <c r="G85" s="47"/>
      <c r="H85" s="48"/>
      <c r="I85" s="126"/>
      <c r="J85" s="57"/>
      <c r="K85" s="38"/>
      <c r="L85" s="38"/>
      <c r="M85" s="39"/>
      <c r="N85" s="38"/>
    </row>
    <row r="86" spans="1:14" s="54" customFormat="1" ht="12.75">
      <c r="A86" s="122">
        <v>15</v>
      </c>
      <c r="B86" s="57" t="s">
        <v>96</v>
      </c>
      <c r="C86" s="123" t="s">
        <v>104</v>
      </c>
      <c r="D86" s="166" t="s">
        <v>105</v>
      </c>
      <c r="E86" s="45" t="s">
        <v>106</v>
      </c>
      <c r="F86" s="46">
        <v>320</v>
      </c>
      <c r="G86" s="47">
        <v>28.8</v>
      </c>
      <c r="H86" s="48"/>
      <c r="I86" s="126" t="s">
        <v>107</v>
      </c>
      <c r="J86" s="57"/>
      <c r="K86" s="129"/>
      <c r="L86" s="129"/>
      <c r="M86" s="59"/>
      <c r="N86" s="129"/>
    </row>
    <row r="87" spans="1:14" s="54" customFormat="1" ht="9" customHeight="1">
      <c r="A87" s="122"/>
      <c r="B87" s="57"/>
      <c r="C87" s="123"/>
      <c r="D87" s="44"/>
      <c r="E87" s="45"/>
      <c r="F87" s="46"/>
      <c r="G87" s="47"/>
      <c r="H87" s="48"/>
      <c r="I87" s="126"/>
      <c r="J87" s="57"/>
      <c r="K87" s="38"/>
      <c r="L87" s="38"/>
      <c r="M87" s="39"/>
      <c r="N87" s="38"/>
    </row>
    <row r="88" spans="1:14" s="54" customFormat="1" ht="12.75">
      <c r="A88" s="122">
        <v>16</v>
      </c>
      <c r="B88" s="57" t="s">
        <v>96</v>
      </c>
      <c r="C88" s="123" t="s">
        <v>108</v>
      </c>
      <c r="D88" s="166" t="s">
        <v>109</v>
      </c>
      <c r="E88" s="45" t="s">
        <v>110</v>
      </c>
      <c r="F88" s="46">
        <v>205</v>
      </c>
      <c r="G88" s="47">
        <v>36.333333333333336</v>
      </c>
      <c r="H88" s="48"/>
      <c r="I88" s="126" t="s">
        <v>107</v>
      </c>
      <c r="J88" s="57"/>
      <c r="K88" s="129"/>
      <c r="L88" s="129"/>
      <c r="M88" s="59"/>
      <c r="N88" s="129"/>
    </row>
    <row r="89" spans="1:14" s="54" customFormat="1" ht="12.75">
      <c r="A89" s="122"/>
      <c r="B89" s="57"/>
      <c r="C89" s="123" t="s">
        <v>111</v>
      </c>
      <c r="D89" s="44"/>
      <c r="E89" s="45"/>
      <c r="F89" s="46"/>
      <c r="G89" s="47"/>
      <c r="H89" s="48"/>
      <c r="I89" s="126"/>
      <c r="J89" s="57"/>
      <c r="K89" s="38"/>
      <c r="L89" s="38"/>
      <c r="M89" s="39"/>
      <c r="N89" s="38"/>
    </row>
    <row r="90" spans="1:14" s="54" customFormat="1" ht="9" customHeight="1">
      <c r="A90" s="122"/>
      <c r="B90" s="57"/>
      <c r="C90" s="123"/>
      <c r="D90" s="166"/>
      <c r="E90" s="45"/>
      <c r="F90" s="46"/>
      <c r="G90" s="47"/>
      <c r="H90" s="48"/>
      <c r="I90" s="126"/>
      <c r="J90" s="57"/>
      <c r="K90" s="38"/>
      <c r="L90" s="38"/>
      <c r="M90" s="39"/>
      <c r="N90" s="38"/>
    </row>
    <row r="91" spans="1:14" s="54" customFormat="1" ht="12.75">
      <c r="A91" s="122">
        <v>17</v>
      </c>
      <c r="B91" s="57" t="s">
        <v>96</v>
      </c>
      <c r="C91" s="123" t="s">
        <v>112</v>
      </c>
      <c r="D91" s="44" t="s">
        <v>113</v>
      </c>
      <c r="E91" s="45" t="s">
        <v>114</v>
      </c>
      <c r="F91" s="46">
        <v>315</v>
      </c>
      <c r="G91" s="47">
        <v>31.9</v>
      </c>
      <c r="H91" s="48">
        <v>5</v>
      </c>
      <c r="I91" s="126" t="s">
        <v>107</v>
      </c>
      <c r="J91" s="57" t="s">
        <v>115</v>
      </c>
      <c r="K91" s="129"/>
      <c r="L91" s="129"/>
      <c r="M91" s="59"/>
      <c r="N91" s="129"/>
    </row>
    <row r="92" spans="1:14" s="54" customFormat="1" ht="9" customHeight="1">
      <c r="A92" s="122"/>
      <c r="B92" s="57"/>
      <c r="C92" s="123"/>
      <c r="D92" s="166"/>
      <c r="E92" s="45"/>
      <c r="F92" s="46"/>
      <c r="G92" s="47"/>
      <c r="H92" s="48"/>
      <c r="I92" s="126"/>
      <c r="J92" s="57"/>
      <c r="K92" s="167"/>
      <c r="L92" s="167"/>
      <c r="M92" s="168"/>
      <c r="N92" s="167"/>
    </row>
    <row r="93" spans="1:14" s="171" customFormat="1" ht="23.25" customHeight="1">
      <c r="A93" s="41">
        <v>18</v>
      </c>
      <c r="B93" s="57" t="s">
        <v>96</v>
      </c>
      <c r="C93" s="123" t="s">
        <v>116</v>
      </c>
      <c r="D93" s="44" t="s">
        <v>117</v>
      </c>
      <c r="E93" s="45" t="s">
        <v>110</v>
      </c>
      <c r="F93" s="46">
        <v>190</v>
      </c>
      <c r="G93" s="47">
        <v>25.8</v>
      </c>
      <c r="H93" s="169"/>
      <c r="I93" s="126" t="s">
        <v>107</v>
      </c>
      <c r="J93" s="160"/>
      <c r="K93" s="137"/>
      <c r="L93" s="137"/>
      <c r="M93" s="170"/>
      <c r="N93" s="137"/>
    </row>
    <row r="94" spans="1:14" s="54" customFormat="1" ht="9" customHeight="1">
      <c r="A94" s="122"/>
      <c r="B94" s="57"/>
      <c r="C94" s="123"/>
      <c r="D94" s="166"/>
      <c r="E94" s="45"/>
      <c r="F94" s="152"/>
      <c r="G94" s="124"/>
      <c r="H94" s="48"/>
      <c r="I94" s="126"/>
      <c r="J94" s="57"/>
      <c r="K94" s="38"/>
      <c r="L94" s="38"/>
      <c r="M94" s="39"/>
      <c r="N94" s="38"/>
    </row>
    <row r="95" spans="1:14" s="53" customFormat="1" ht="12.75">
      <c r="A95" s="68"/>
      <c r="B95" s="69"/>
      <c r="C95" s="70"/>
      <c r="D95" s="71"/>
      <c r="E95" s="72" t="s">
        <v>31</v>
      </c>
      <c r="F95" s="73">
        <f>SUM(F86:F93)</f>
        <v>1030</v>
      </c>
      <c r="G95" s="74"/>
      <c r="H95" s="75"/>
      <c r="I95" s="153"/>
      <c r="J95" s="154"/>
      <c r="K95" s="155"/>
      <c r="L95" s="155"/>
      <c r="M95" s="78"/>
      <c r="N95" s="155"/>
    </row>
    <row r="96" spans="1:14" s="53" customFormat="1" ht="9" customHeight="1">
      <c r="A96" s="41"/>
      <c r="B96" s="132"/>
      <c r="C96" s="89"/>
      <c r="D96" s="138"/>
      <c r="E96" s="172"/>
      <c r="F96" s="134"/>
      <c r="G96" s="139"/>
      <c r="H96" s="48"/>
      <c r="I96" s="42"/>
      <c r="J96" s="42"/>
      <c r="K96" s="38"/>
      <c r="L96" s="38"/>
      <c r="M96" s="39"/>
      <c r="N96" s="38"/>
    </row>
    <row r="97" spans="1:14" s="54" customFormat="1" ht="12.75">
      <c r="A97" s="41">
        <v>19</v>
      </c>
      <c r="B97" s="57" t="s">
        <v>96</v>
      </c>
      <c r="C97" s="123" t="s">
        <v>118</v>
      </c>
      <c r="D97" s="173" t="s">
        <v>119</v>
      </c>
      <c r="E97" s="89" t="s">
        <v>120</v>
      </c>
      <c r="F97" s="46">
        <v>135</v>
      </c>
      <c r="G97" s="47">
        <v>35.2</v>
      </c>
      <c r="H97" s="48">
        <v>4</v>
      </c>
      <c r="I97" s="126" t="s">
        <v>121</v>
      </c>
      <c r="J97" s="128"/>
      <c r="K97" s="129"/>
      <c r="L97" s="129"/>
      <c r="M97" s="59"/>
      <c r="N97" s="129"/>
    </row>
    <row r="98" spans="1:14" s="54" customFormat="1" ht="12.75">
      <c r="A98" s="41"/>
      <c r="B98" s="57"/>
      <c r="C98" s="123"/>
      <c r="D98" s="44"/>
      <c r="E98" s="89"/>
      <c r="F98" s="174"/>
      <c r="G98" s="47"/>
      <c r="H98" s="48"/>
      <c r="I98" s="126" t="s">
        <v>122</v>
      </c>
      <c r="J98" s="57"/>
      <c r="K98" s="38"/>
      <c r="L98" s="38"/>
      <c r="M98" s="39"/>
      <c r="N98" s="38"/>
    </row>
    <row r="99" spans="1:14" s="54" customFormat="1" ht="12.75">
      <c r="A99" s="41"/>
      <c r="B99" s="57"/>
      <c r="C99" s="123"/>
      <c r="D99" s="173"/>
      <c r="E99" s="45"/>
      <c r="F99" s="46"/>
      <c r="G99" s="47"/>
      <c r="H99" s="48"/>
      <c r="I99" s="126" t="s">
        <v>123</v>
      </c>
      <c r="J99" s="42" t="s">
        <v>124</v>
      </c>
      <c r="K99" s="129"/>
      <c r="L99" s="129"/>
      <c r="M99" s="39"/>
      <c r="N99" s="129"/>
    </row>
    <row r="100" spans="1:14" s="54" customFormat="1" ht="12" customHeight="1">
      <c r="A100" s="41"/>
      <c r="B100" s="57"/>
      <c r="C100" s="123"/>
      <c r="D100" s="44"/>
      <c r="E100" s="45"/>
      <c r="F100" s="46"/>
      <c r="G100" s="47"/>
      <c r="H100" s="48"/>
      <c r="I100" s="126" t="s">
        <v>125</v>
      </c>
      <c r="J100" s="57"/>
      <c r="K100" s="38"/>
      <c r="L100" s="38"/>
      <c r="M100" s="39"/>
      <c r="N100" s="38"/>
    </row>
    <row r="101" spans="1:14" s="54" customFormat="1" ht="9" customHeight="1">
      <c r="A101" s="41"/>
      <c r="B101" s="57"/>
      <c r="C101" s="123"/>
      <c r="D101" s="173"/>
      <c r="E101" s="45"/>
      <c r="F101" s="46"/>
      <c r="G101" s="47"/>
      <c r="H101" s="48"/>
      <c r="I101" s="126"/>
      <c r="J101" s="57"/>
      <c r="K101" s="38"/>
      <c r="L101" s="38"/>
      <c r="M101" s="39"/>
      <c r="N101" s="38"/>
    </row>
    <row r="102" spans="1:14" s="54" customFormat="1" ht="12.75">
      <c r="A102" s="41">
        <v>20</v>
      </c>
      <c r="B102" s="57" t="s">
        <v>96</v>
      </c>
      <c r="C102" s="123" t="s">
        <v>126</v>
      </c>
      <c r="D102" s="44" t="s">
        <v>127</v>
      </c>
      <c r="E102" s="45" t="s">
        <v>128</v>
      </c>
      <c r="F102" s="46">
        <v>140</v>
      </c>
      <c r="G102" s="47">
        <v>37.2</v>
      </c>
      <c r="H102" s="48">
        <v>4</v>
      </c>
      <c r="I102" s="126" t="s">
        <v>123</v>
      </c>
      <c r="J102" s="128"/>
      <c r="K102" s="129"/>
      <c r="L102" s="129"/>
      <c r="M102" s="59"/>
      <c r="N102" s="129"/>
    </row>
    <row r="103" spans="1:14" s="54" customFormat="1" ht="12.75">
      <c r="A103" s="41"/>
      <c r="B103" s="57"/>
      <c r="C103" s="123"/>
      <c r="D103" s="173"/>
      <c r="E103" s="45"/>
      <c r="F103" s="174"/>
      <c r="G103" s="47"/>
      <c r="H103" s="48"/>
      <c r="I103" s="126" t="s">
        <v>122</v>
      </c>
      <c r="J103" s="57"/>
      <c r="K103" s="38"/>
      <c r="L103" s="38"/>
      <c r="M103" s="39"/>
      <c r="N103" s="38"/>
    </row>
    <row r="104" spans="1:14" s="54" customFormat="1" ht="12.75">
      <c r="A104" s="41"/>
      <c r="B104" s="57"/>
      <c r="C104" s="123"/>
      <c r="D104" s="44"/>
      <c r="E104" s="45"/>
      <c r="F104" s="46"/>
      <c r="G104" s="47"/>
      <c r="H104" s="48"/>
      <c r="I104" s="126" t="s">
        <v>123</v>
      </c>
      <c r="J104" s="42" t="s">
        <v>124</v>
      </c>
      <c r="K104" s="129"/>
      <c r="L104" s="129"/>
      <c r="M104" s="39"/>
      <c r="N104" s="129"/>
    </row>
    <row r="105" spans="1:14" s="54" customFormat="1" ht="12.75">
      <c r="A105" s="41"/>
      <c r="B105" s="57"/>
      <c r="C105" s="123"/>
      <c r="D105" s="173"/>
      <c r="E105" s="45"/>
      <c r="F105" s="46"/>
      <c r="G105" s="47"/>
      <c r="H105" s="48"/>
      <c r="I105" s="126" t="s">
        <v>125</v>
      </c>
      <c r="J105" s="57"/>
      <c r="K105" s="38"/>
      <c r="L105" s="38"/>
      <c r="M105" s="39"/>
      <c r="N105" s="38"/>
    </row>
    <row r="106" spans="1:14" s="54" customFormat="1" ht="9" customHeight="1">
      <c r="A106" s="41"/>
      <c r="B106" s="57"/>
      <c r="C106" s="123"/>
      <c r="D106" s="173"/>
      <c r="E106" s="45"/>
      <c r="F106" s="46"/>
      <c r="G106" s="47"/>
      <c r="H106" s="48"/>
      <c r="I106" s="126"/>
      <c r="J106" s="57"/>
      <c r="K106" s="167"/>
      <c r="L106" s="167"/>
      <c r="M106" s="168"/>
      <c r="N106" s="167"/>
    </row>
    <row r="107" spans="1:14" s="54" customFormat="1" ht="12.75">
      <c r="A107" s="41">
        <v>21</v>
      </c>
      <c r="B107" s="57" t="s">
        <v>96</v>
      </c>
      <c r="C107" s="123" t="s">
        <v>129</v>
      </c>
      <c r="D107" s="173">
        <v>20177194602</v>
      </c>
      <c r="E107" s="45" t="s">
        <v>21</v>
      </c>
      <c r="F107" s="46">
        <v>300</v>
      </c>
      <c r="G107" s="47">
        <v>37.56666666666667</v>
      </c>
      <c r="H107" s="48"/>
      <c r="I107" s="126" t="s">
        <v>107</v>
      </c>
      <c r="J107" s="57"/>
      <c r="K107" s="175"/>
      <c r="L107" s="175"/>
      <c r="M107" s="176"/>
      <c r="N107" s="175"/>
    </row>
    <row r="108" spans="1:14" s="54" customFormat="1" ht="9" customHeight="1">
      <c r="A108" s="41"/>
      <c r="B108" s="57"/>
      <c r="C108" s="123"/>
      <c r="D108" s="44"/>
      <c r="E108" s="45"/>
      <c r="F108" s="46"/>
      <c r="G108" s="47"/>
      <c r="H108" s="48"/>
      <c r="I108" s="126"/>
      <c r="J108" s="57"/>
      <c r="K108" s="38"/>
      <c r="L108" s="38"/>
      <c r="M108" s="39"/>
      <c r="N108" s="38"/>
    </row>
    <row r="109" spans="1:14" s="53" customFormat="1" ht="12.75">
      <c r="A109" s="68"/>
      <c r="B109" s="69"/>
      <c r="C109" s="70"/>
      <c r="D109" s="71"/>
      <c r="E109" s="72" t="s">
        <v>31</v>
      </c>
      <c r="F109" s="73">
        <f>SUM(F97:F107)</f>
        <v>575</v>
      </c>
      <c r="G109" s="74"/>
      <c r="H109" s="75"/>
      <c r="I109" s="76"/>
      <c r="J109" s="69"/>
      <c r="K109" s="77"/>
      <c r="L109" s="77"/>
      <c r="M109" s="78"/>
      <c r="N109" s="77"/>
    </row>
    <row r="110" spans="1:14" s="53" customFormat="1" ht="9" customHeight="1">
      <c r="A110" s="177"/>
      <c r="B110" s="62"/>
      <c r="C110" s="178"/>
      <c r="D110" s="179"/>
      <c r="E110" s="180"/>
      <c r="F110" s="134"/>
      <c r="G110" s="181"/>
      <c r="H110" s="182"/>
      <c r="I110" s="183"/>
      <c r="J110" s="160"/>
      <c r="K110" s="38"/>
      <c r="L110" s="38"/>
      <c r="M110" s="114"/>
      <c r="N110" s="38"/>
    </row>
    <row r="111" spans="1:14" s="54" customFormat="1" ht="12.75">
      <c r="A111" s="41">
        <v>22</v>
      </c>
      <c r="B111" s="57" t="s">
        <v>96</v>
      </c>
      <c r="C111" s="123" t="s">
        <v>130</v>
      </c>
      <c r="D111" s="44" t="s">
        <v>131</v>
      </c>
      <c r="E111" s="45" t="s">
        <v>132</v>
      </c>
      <c r="F111" s="46">
        <v>250</v>
      </c>
      <c r="G111" s="47">
        <v>35.46666666666667</v>
      </c>
      <c r="H111" s="48"/>
      <c r="I111" s="126" t="s">
        <v>133</v>
      </c>
      <c r="J111" s="160"/>
      <c r="K111" s="82"/>
      <c r="L111" s="82"/>
      <c r="M111" s="184"/>
      <c r="N111" s="82"/>
    </row>
    <row r="112" spans="1:14" s="53" customFormat="1" ht="12.75">
      <c r="A112" s="41"/>
      <c r="B112" s="132"/>
      <c r="C112" s="135"/>
      <c r="D112" s="138"/>
      <c r="E112" s="172"/>
      <c r="F112" s="134"/>
      <c r="G112" s="139"/>
      <c r="H112" s="48"/>
      <c r="I112" s="126" t="s">
        <v>134</v>
      </c>
      <c r="J112" s="160"/>
      <c r="K112" s="38"/>
      <c r="L112" s="38"/>
      <c r="M112" s="119"/>
      <c r="N112" s="38"/>
    </row>
    <row r="113" spans="1:14" s="53" customFormat="1" ht="9" customHeight="1">
      <c r="A113" s="41"/>
      <c r="B113" s="132"/>
      <c r="C113" s="135"/>
      <c r="D113" s="138"/>
      <c r="E113" s="172"/>
      <c r="F113" s="134"/>
      <c r="G113" s="139"/>
      <c r="H113" s="48"/>
      <c r="I113" s="126"/>
      <c r="J113" s="160"/>
      <c r="K113" s="38"/>
      <c r="L113" s="38"/>
      <c r="M113" s="119"/>
      <c r="N113" s="38"/>
    </row>
    <row r="114" spans="1:14" s="54" customFormat="1" ht="12.75">
      <c r="A114" s="41">
        <v>23</v>
      </c>
      <c r="B114" s="57" t="s">
        <v>96</v>
      </c>
      <c r="C114" s="123" t="s">
        <v>135</v>
      </c>
      <c r="D114" s="44" t="s">
        <v>136</v>
      </c>
      <c r="E114" s="45" t="s">
        <v>132</v>
      </c>
      <c r="F114" s="46">
        <v>164.9340813609319</v>
      </c>
      <c r="G114" s="47">
        <v>34.96666666666666</v>
      </c>
      <c r="H114" s="48"/>
      <c r="I114" s="126" t="s">
        <v>137</v>
      </c>
      <c r="J114" s="160"/>
      <c r="K114" s="137"/>
      <c r="L114" s="137"/>
      <c r="M114" s="170"/>
      <c r="N114" s="137"/>
    </row>
    <row r="115" spans="1:14" s="54" customFormat="1" ht="12.75">
      <c r="A115" s="41"/>
      <c r="B115" s="57"/>
      <c r="C115" s="123"/>
      <c r="D115" s="44"/>
      <c r="E115" s="45"/>
      <c r="F115" s="46"/>
      <c r="G115" s="47"/>
      <c r="H115" s="48"/>
      <c r="I115" s="126" t="s">
        <v>134</v>
      </c>
      <c r="J115" s="160"/>
      <c r="K115" s="38"/>
      <c r="L115" s="38"/>
      <c r="M115" s="114"/>
      <c r="N115" s="38"/>
    </row>
    <row r="116" spans="1:14" s="54" customFormat="1" ht="9" customHeight="1">
      <c r="A116" s="41"/>
      <c r="B116" s="57"/>
      <c r="C116" s="123"/>
      <c r="D116" s="44"/>
      <c r="E116" s="45"/>
      <c r="F116" s="46"/>
      <c r="G116" s="47"/>
      <c r="H116" s="48"/>
      <c r="I116" s="126"/>
      <c r="J116" s="160"/>
      <c r="K116" s="38"/>
      <c r="L116" s="38"/>
      <c r="M116" s="114"/>
      <c r="N116" s="38"/>
    </row>
    <row r="117" spans="1:14" s="53" customFormat="1" ht="12.75">
      <c r="A117" s="185"/>
      <c r="B117" s="91"/>
      <c r="C117" s="92"/>
      <c r="D117" s="93"/>
      <c r="E117" s="94" t="s">
        <v>31</v>
      </c>
      <c r="F117" s="73">
        <f>SUM(F111:F114)</f>
        <v>414.93408136093194</v>
      </c>
      <c r="G117" s="95"/>
      <c r="H117" s="96"/>
      <c r="I117" s="97"/>
      <c r="J117" s="146"/>
      <c r="K117" s="99"/>
      <c r="L117" s="99"/>
      <c r="M117" s="100"/>
      <c r="N117" s="99"/>
    </row>
    <row r="118" spans="1:14" s="53" customFormat="1" ht="9" customHeight="1">
      <c r="A118" s="41"/>
      <c r="B118" s="42"/>
      <c r="C118" s="43"/>
      <c r="D118" s="42"/>
      <c r="E118" s="79"/>
      <c r="F118" s="80"/>
      <c r="G118" s="47"/>
      <c r="H118" s="48"/>
      <c r="I118" s="49"/>
      <c r="J118" s="160"/>
      <c r="K118" s="38"/>
      <c r="L118" s="38"/>
      <c r="M118" s="81"/>
      <c r="N118" s="38"/>
    </row>
    <row r="119" spans="1:14" s="53" customFormat="1" ht="12.75">
      <c r="A119" s="41">
        <v>24</v>
      </c>
      <c r="B119" s="42" t="s">
        <v>96</v>
      </c>
      <c r="C119" s="43" t="s">
        <v>138</v>
      </c>
      <c r="D119" s="42" t="s">
        <v>139</v>
      </c>
      <c r="E119" s="79" t="s">
        <v>140</v>
      </c>
      <c r="F119" s="46">
        <v>5875</v>
      </c>
      <c r="G119" s="47">
        <v>32.1</v>
      </c>
      <c r="H119" s="48"/>
      <c r="I119" s="186" t="s">
        <v>141</v>
      </c>
      <c r="J119" s="160"/>
      <c r="K119" s="137"/>
      <c r="L119" s="137"/>
      <c r="M119" s="187"/>
      <c r="N119" s="137"/>
    </row>
    <row r="120" spans="1:14" s="53" customFormat="1" ht="12.75">
      <c r="A120" s="41"/>
      <c r="B120" s="42"/>
      <c r="C120" s="43"/>
      <c r="D120" s="42"/>
      <c r="E120" s="79"/>
      <c r="F120" s="80"/>
      <c r="G120" s="47"/>
      <c r="H120" s="48"/>
      <c r="I120" s="49" t="s">
        <v>107</v>
      </c>
      <c r="J120" s="160"/>
      <c r="K120" s="137"/>
      <c r="L120" s="137"/>
      <c r="M120" s="119"/>
      <c r="N120" s="137"/>
    </row>
    <row r="121" spans="1:14" s="53" customFormat="1" ht="9" customHeight="1">
      <c r="A121" s="41"/>
      <c r="B121" s="42"/>
      <c r="C121" s="43"/>
      <c r="D121" s="42"/>
      <c r="E121" s="79"/>
      <c r="F121" s="80"/>
      <c r="G121" s="47"/>
      <c r="H121" s="48"/>
      <c r="I121" s="49"/>
      <c r="J121" s="160"/>
      <c r="K121" s="38"/>
      <c r="L121" s="38"/>
      <c r="M121" s="119"/>
      <c r="N121" s="38"/>
    </row>
    <row r="122" spans="1:14" s="53" customFormat="1" ht="12.75">
      <c r="A122" s="41">
        <v>25</v>
      </c>
      <c r="B122" s="42" t="s">
        <v>96</v>
      </c>
      <c r="C122" s="43" t="s">
        <v>142</v>
      </c>
      <c r="D122" s="42">
        <v>20177193702</v>
      </c>
      <c r="E122" s="79" t="s">
        <v>140</v>
      </c>
      <c r="F122" s="46">
        <v>200</v>
      </c>
      <c r="G122" s="47">
        <v>31</v>
      </c>
      <c r="H122" s="48"/>
      <c r="I122" s="186" t="s">
        <v>141</v>
      </c>
      <c r="J122" s="160"/>
      <c r="K122" s="137"/>
      <c r="L122" s="137"/>
      <c r="M122" s="187"/>
      <c r="N122" s="137"/>
    </row>
    <row r="123" spans="1:14" s="53" customFormat="1" ht="12.75">
      <c r="A123" s="41"/>
      <c r="B123" s="42"/>
      <c r="C123" s="43"/>
      <c r="D123" s="42"/>
      <c r="E123" s="79"/>
      <c r="F123" s="46"/>
      <c r="G123" s="47"/>
      <c r="H123" s="48"/>
      <c r="I123" s="49" t="s">
        <v>107</v>
      </c>
      <c r="J123" s="160"/>
      <c r="K123" s="137"/>
      <c r="L123" s="137"/>
      <c r="M123" s="187"/>
      <c r="N123" s="137"/>
    </row>
    <row r="124" spans="1:14" s="53" customFormat="1" ht="9" customHeight="1">
      <c r="A124" s="41"/>
      <c r="B124" s="42"/>
      <c r="C124" s="43"/>
      <c r="D124" s="42"/>
      <c r="E124" s="79"/>
      <c r="F124" s="80"/>
      <c r="G124" s="47"/>
      <c r="H124" s="48"/>
      <c r="I124" s="49"/>
      <c r="J124" s="160"/>
      <c r="K124" s="38"/>
      <c r="L124" s="38"/>
      <c r="M124" s="119"/>
      <c r="N124" s="38"/>
    </row>
    <row r="125" spans="1:14" s="53" customFormat="1" ht="12.75">
      <c r="A125" s="41">
        <v>26</v>
      </c>
      <c r="B125" s="42" t="s">
        <v>96</v>
      </c>
      <c r="C125" s="43" t="s">
        <v>143</v>
      </c>
      <c r="D125" s="42">
        <v>20608173700</v>
      </c>
      <c r="E125" s="79" t="s">
        <v>106</v>
      </c>
      <c r="F125" s="46">
        <v>70</v>
      </c>
      <c r="G125" s="47">
        <v>32.6</v>
      </c>
      <c r="H125" s="48"/>
      <c r="I125" s="186" t="s">
        <v>141</v>
      </c>
      <c r="J125" s="160"/>
      <c r="K125" s="137"/>
      <c r="L125" s="137"/>
      <c r="M125" s="187"/>
      <c r="N125" s="137"/>
    </row>
    <row r="126" spans="1:14" s="53" customFormat="1" ht="12.75">
      <c r="A126" s="41"/>
      <c r="B126" s="42"/>
      <c r="C126" s="43"/>
      <c r="D126" s="42"/>
      <c r="E126" s="79"/>
      <c r="F126" s="46"/>
      <c r="G126" s="47"/>
      <c r="H126" s="48"/>
      <c r="I126" s="49" t="s">
        <v>107</v>
      </c>
      <c r="J126" s="160"/>
      <c r="K126" s="137"/>
      <c r="L126" s="137"/>
      <c r="M126" s="187"/>
      <c r="N126" s="137"/>
    </row>
    <row r="127" spans="1:14" s="53" customFormat="1" ht="9" customHeight="1">
      <c r="A127" s="41"/>
      <c r="B127" s="42"/>
      <c r="C127" s="43"/>
      <c r="D127" s="42"/>
      <c r="E127" s="79"/>
      <c r="F127" s="46"/>
      <c r="G127" s="47"/>
      <c r="H127" s="48"/>
      <c r="I127" s="186"/>
      <c r="J127" s="160"/>
      <c r="K127" s="38"/>
      <c r="L127" s="38"/>
      <c r="M127" s="119"/>
      <c r="N127" s="38"/>
    </row>
    <row r="128" spans="1:19" s="54" customFormat="1" ht="12.75">
      <c r="A128" s="185"/>
      <c r="B128" s="91"/>
      <c r="C128" s="92"/>
      <c r="D128" s="93"/>
      <c r="E128" s="94" t="s">
        <v>31</v>
      </c>
      <c r="F128" s="73">
        <f>SUM(F119:F125)</f>
        <v>6145</v>
      </c>
      <c r="G128" s="95"/>
      <c r="H128" s="96"/>
      <c r="I128" s="97"/>
      <c r="J128" s="146"/>
      <c r="K128" s="99"/>
      <c r="L128" s="99"/>
      <c r="M128" s="100"/>
      <c r="N128" s="99"/>
      <c r="O128" s="53"/>
      <c r="P128" s="53"/>
      <c r="Q128" s="53"/>
      <c r="R128" s="53"/>
      <c r="S128" s="53"/>
    </row>
    <row r="129" spans="1:14" s="53" customFormat="1" ht="9" customHeight="1">
      <c r="A129" s="41"/>
      <c r="B129" s="42"/>
      <c r="C129" s="43"/>
      <c r="D129" s="42"/>
      <c r="E129" s="79"/>
      <c r="F129" s="80"/>
      <c r="G129" s="47"/>
      <c r="H129" s="48"/>
      <c r="I129" s="49"/>
      <c r="J129" s="160"/>
      <c r="K129" s="38"/>
      <c r="L129" s="38"/>
      <c r="M129" s="81"/>
      <c r="N129" s="38"/>
    </row>
    <row r="130" spans="1:19" s="54" customFormat="1" ht="12.75">
      <c r="A130" s="41">
        <v>27</v>
      </c>
      <c r="B130" s="42" t="s">
        <v>144</v>
      </c>
      <c r="C130" s="135" t="s">
        <v>145</v>
      </c>
      <c r="D130" s="138" t="s">
        <v>146</v>
      </c>
      <c r="E130" s="188" t="s">
        <v>55</v>
      </c>
      <c r="F130" s="46">
        <v>550</v>
      </c>
      <c r="G130" s="47">
        <v>31.233333333333334</v>
      </c>
      <c r="H130" s="48"/>
      <c r="I130" s="189" t="s">
        <v>147</v>
      </c>
      <c r="J130" s="160"/>
      <c r="K130" s="82"/>
      <c r="L130" s="82"/>
      <c r="M130" s="187"/>
      <c r="N130" s="82"/>
      <c r="O130" s="53"/>
      <c r="P130" s="53"/>
      <c r="Q130" s="53"/>
      <c r="R130" s="53"/>
      <c r="S130" s="53"/>
    </row>
    <row r="131" spans="1:19" s="54" customFormat="1" ht="12" customHeight="1">
      <c r="A131" s="41"/>
      <c r="B131" s="57"/>
      <c r="C131" s="135"/>
      <c r="D131" s="57"/>
      <c r="E131" s="188"/>
      <c r="F131" s="80"/>
      <c r="G131" s="47"/>
      <c r="H131" s="48"/>
      <c r="I131" s="189" t="s">
        <v>148</v>
      </c>
      <c r="J131" s="160"/>
      <c r="K131" s="38"/>
      <c r="L131" s="38"/>
      <c r="M131" s="81"/>
      <c r="N131" s="38"/>
      <c r="O131" s="53"/>
      <c r="P131" s="53"/>
      <c r="Q131" s="53"/>
      <c r="R131" s="53"/>
      <c r="S131" s="53"/>
    </row>
    <row r="132" spans="1:19" s="54" customFormat="1" ht="9" customHeight="1">
      <c r="A132" s="41"/>
      <c r="B132" s="57"/>
      <c r="C132" s="135"/>
      <c r="D132" s="57"/>
      <c r="E132" s="188"/>
      <c r="F132" s="144"/>
      <c r="G132" s="131"/>
      <c r="H132" s="163"/>
      <c r="I132" s="189"/>
      <c r="J132" s="160"/>
      <c r="K132" s="38"/>
      <c r="L132" s="38"/>
      <c r="M132" s="81"/>
      <c r="N132" s="38"/>
      <c r="O132" s="53"/>
      <c r="P132" s="53"/>
      <c r="Q132" s="53"/>
      <c r="R132" s="53"/>
      <c r="S132" s="53"/>
    </row>
    <row r="133" spans="1:19" s="54" customFormat="1" ht="12.75">
      <c r="A133" s="41">
        <v>28</v>
      </c>
      <c r="B133" s="42" t="s">
        <v>144</v>
      </c>
      <c r="C133" s="135" t="s">
        <v>149</v>
      </c>
      <c r="D133" s="138" t="s">
        <v>150</v>
      </c>
      <c r="E133" s="190" t="s">
        <v>151</v>
      </c>
      <c r="F133" s="46">
        <v>50</v>
      </c>
      <c r="G133" s="47">
        <v>35</v>
      </c>
      <c r="H133" s="48"/>
      <c r="I133" s="191" t="s">
        <v>152</v>
      </c>
      <c r="J133" s="160"/>
      <c r="K133" s="82"/>
      <c r="L133" s="82"/>
      <c r="M133" s="187"/>
      <c r="N133" s="82"/>
      <c r="O133" s="53"/>
      <c r="P133" s="53"/>
      <c r="Q133" s="53"/>
      <c r="R133" s="53"/>
      <c r="S133" s="53"/>
    </row>
    <row r="134" spans="1:19" s="54" customFormat="1" ht="12.75">
      <c r="A134" s="41"/>
      <c r="B134" s="57"/>
      <c r="C134" s="140"/>
      <c r="D134" s="57"/>
      <c r="E134" s="42"/>
      <c r="F134" s="80"/>
      <c r="G134" s="47"/>
      <c r="H134" s="48"/>
      <c r="I134" s="191" t="s">
        <v>153</v>
      </c>
      <c r="J134" s="160"/>
      <c r="K134" s="38"/>
      <c r="L134" s="38"/>
      <c r="M134" s="81"/>
      <c r="N134" s="38"/>
      <c r="O134" s="53"/>
      <c r="P134" s="53"/>
      <c r="Q134" s="53"/>
      <c r="R134" s="53"/>
      <c r="S134" s="53"/>
    </row>
    <row r="135" spans="1:19" s="54" customFormat="1" ht="9" customHeight="1">
      <c r="A135" s="41"/>
      <c r="B135" s="57"/>
      <c r="C135" s="140"/>
      <c r="D135" s="57"/>
      <c r="E135" s="42"/>
      <c r="F135" s="144"/>
      <c r="G135" s="131"/>
      <c r="H135" s="163"/>
      <c r="I135" s="189"/>
      <c r="J135" s="160"/>
      <c r="K135" s="38"/>
      <c r="L135" s="38"/>
      <c r="M135" s="81"/>
      <c r="N135" s="38"/>
      <c r="O135" s="53"/>
      <c r="P135" s="53"/>
      <c r="Q135" s="53"/>
      <c r="R135" s="53"/>
      <c r="S135" s="53"/>
    </row>
    <row r="136" spans="1:14" ht="12.75" customHeight="1">
      <c r="A136" s="41">
        <v>29</v>
      </c>
      <c r="B136" s="42" t="s">
        <v>144</v>
      </c>
      <c r="C136" s="135" t="s">
        <v>154</v>
      </c>
      <c r="D136" s="42">
        <v>20177072208</v>
      </c>
      <c r="E136" s="190" t="s">
        <v>155</v>
      </c>
      <c r="F136" s="46">
        <v>70</v>
      </c>
      <c r="G136" s="47">
        <v>40.03333333333333</v>
      </c>
      <c r="H136" s="48"/>
      <c r="I136" s="191" t="s">
        <v>156</v>
      </c>
      <c r="J136" s="160"/>
      <c r="K136" s="87"/>
      <c r="L136" s="87"/>
      <c r="M136" s="88"/>
      <c r="N136" s="87"/>
    </row>
    <row r="137" spans="1:14" ht="9" customHeight="1">
      <c r="A137" s="41"/>
      <c r="B137" s="57"/>
      <c r="C137" s="140"/>
      <c r="D137" s="57"/>
      <c r="E137" s="188"/>
      <c r="F137" s="192"/>
      <c r="G137" s="131"/>
      <c r="H137" s="48"/>
      <c r="I137" s="191"/>
      <c r="J137" s="160"/>
      <c r="K137" s="38"/>
      <c r="L137" s="38"/>
      <c r="M137" s="81"/>
      <c r="N137" s="38"/>
    </row>
    <row r="138" spans="1:14" ht="12.75">
      <c r="A138" s="41">
        <v>30</v>
      </c>
      <c r="B138" s="42" t="s">
        <v>144</v>
      </c>
      <c r="C138" s="135" t="s">
        <v>157</v>
      </c>
      <c r="D138" s="138" t="s">
        <v>158</v>
      </c>
      <c r="E138" s="190" t="s">
        <v>155</v>
      </c>
      <c r="F138" s="46">
        <v>660</v>
      </c>
      <c r="G138" s="47">
        <v>33.1</v>
      </c>
      <c r="H138" s="48"/>
      <c r="I138" s="189" t="s">
        <v>156</v>
      </c>
      <c r="J138" s="160"/>
      <c r="K138" s="82"/>
      <c r="L138" s="82"/>
      <c r="M138" s="193"/>
      <c r="N138" s="82"/>
    </row>
    <row r="139" spans="1:14" s="53" customFormat="1" ht="9" customHeight="1">
      <c r="A139" s="41"/>
      <c r="B139" s="42"/>
      <c r="C139" s="43"/>
      <c r="D139" s="42"/>
      <c r="E139" s="79"/>
      <c r="F139" s="80"/>
      <c r="G139" s="47"/>
      <c r="H139" s="48"/>
      <c r="I139" s="191"/>
      <c r="J139" s="160"/>
      <c r="K139" s="38"/>
      <c r="L139" s="38"/>
      <c r="M139" s="81"/>
      <c r="N139" s="38"/>
    </row>
    <row r="140" spans="1:14" ht="12.75">
      <c r="A140" s="194"/>
      <c r="B140" s="195"/>
      <c r="C140" s="196"/>
      <c r="D140" s="197"/>
      <c r="E140" s="198" t="s">
        <v>31</v>
      </c>
      <c r="F140" s="73">
        <f>SUM(F130:F138)</f>
        <v>1330</v>
      </c>
      <c r="G140" s="95"/>
      <c r="H140" s="96"/>
      <c r="I140" s="197"/>
      <c r="J140" s="146"/>
      <c r="K140" s="99"/>
      <c r="L140" s="99"/>
      <c r="M140" s="100"/>
      <c r="N140" s="99"/>
    </row>
    <row r="141" spans="1:14" s="53" customFormat="1" ht="9" customHeight="1">
      <c r="A141" s="41"/>
      <c r="B141" s="57"/>
      <c r="C141" s="123"/>
      <c r="D141" s="44"/>
      <c r="E141" s="45"/>
      <c r="F141" s="46"/>
      <c r="G141" s="47"/>
      <c r="H141" s="48"/>
      <c r="I141" s="126"/>
      <c r="J141" s="57"/>
      <c r="K141" s="38"/>
      <c r="L141" s="38"/>
      <c r="M141" s="39"/>
      <c r="N141" s="38"/>
    </row>
    <row r="142" spans="1:14" s="53" customFormat="1" ht="12" customHeight="1">
      <c r="A142" s="41" t="s">
        <v>159</v>
      </c>
      <c r="B142" s="57" t="s">
        <v>96</v>
      </c>
      <c r="C142" s="123" t="s">
        <v>160</v>
      </c>
      <c r="D142" s="173" t="s">
        <v>161</v>
      </c>
      <c r="E142" s="45" t="s">
        <v>162</v>
      </c>
      <c r="F142" s="46">
        <f>6075*0.8</f>
        <v>4860</v>
      </c>
      <c r="G142" s="47">
        <v>42.5</v>
      </c>
      <c r="H142" s="48">
        <v>6</v>
      </c>
      <c r="I142" s="64" t="s">
        <v>163</v>
      </c>
      <c r="J142" s="57"/>
      <c r="K142" s="129"/>
      <c r="L142" s="129"/>
      <c r="M142" s="59"/>
      <c r="N142" s="129"/>
    </row>
    <row r="143" spans="1:14" s="53" customFormat="1" ht="12" customHeight="1">
      <c r="A143" s="41" t="s">
        <v>164</v>
      </c>
      <c r="B143" s="57"/>
      <c r="C143" s="123" t="s">
        <v>165</v>
      </c>
      <c r="D143" s="44" t="s">
        <v>166</v>
      </c>
      <c r="E143" s="45" t="s">
        <v>167</v>
      </c>
      <c r="F143" s="199">
        <f>6075*0.2</f>
        <v>1215</v>
      </c>
      <c r="G143" s="47">
        <v>32.4</v>
      </c>
      <c r="H143" s="48"/>
      <c r="I143" s="64" t="s">
        <v>99</v>
      </c>
      <c r="J143" s="42"/>
      <c r="K143" s="200"/>
      <c r="L143" s="200"/>
      <c r="M143" s="59"/>
      <c r="N143" s="200"/>
    </row>
    <row r="144" spans="1:14" s="53" customFormat="1" ht="12" customHeight="1">
      <c r="A144" s="122"/>
      <c r="B144" s="57"/>
      <c r="C144" s="123" t="s">
        <v>168</v>
      </c>
      <c r="D144" s="173" t="s">
        <v>169</v>
      </c>
      <c r="E144" s="45" t="s">
        <v>170</v>
      </c>
      <c r="F144" s="201"/>
      <c r="G144" s="202"/>
      <c r="H144" s="48"/>
      <c r="I144" s="64"/>
      <c r="J144" s="57"/>
      <c r="K144" s="38"/>
      <c r="L144" s="38"/>
      <c r="M144" s="39"/>
      <c r="N144" s="38"/>
    </row>
    <row r="145" spans="1:14" s="53" customFormat="1" ht="12" customHeight="1">
      <c r="A145" s="122"/>
      <c r="B145" s="57"/>
      <c r="C145" s="123" t="s">
        <v>171</v>
      </c>
      <c r="D145" s="44" t="s">
        <v>172</v>
      </c>
      <c r="E145" s="45" t="s">
        <v>173</v>
      </c>
      <c r="F145" s="203"/>
      <c r="G145" s="47"/>
      <c r="H145" s="48">
        <v>3</v>
      </c>
      <c r="I145" s="126"/>
      <c r="J145" s="57"/>
      <c r="K145" s="38"/>
      <c r="L145" s="38"/>
      <c r="M145" s="39"/>
      <c r="N145" s="38"/>
    </row>
    <row r="146" spans="1:14" s="53" customFormat="1" ht="12" customHeight="1">
      <c r="A146" s="122"/>
      <c r="B146" s="57"/>
      <c r="C146" s="123" t="s">
        <v>174</v>
      </c>
      <c r="D146" s="173" t="s">
        <v>175</v>
      </c>
      <c r="E146" s="45" t="s">
        <v>176</v>
      </c>
      <c r="F146" s="46"/>
      <c r="G146" s="47"/>
      <c r="H146" s="48"/>
      <c r="I146" s="126"/>
      <c r="J146" s="57"/>
      <c r="K146" s="38"/>
      <c r="L146" s="38"/>
      <c r="M146" s="39"/>
      <c r="N146" s="38"/>
    </row>
    <row r="147" spans="1:14" s="53" customFormat="1" ht="9" customHeight="1">
      <c r="A147" s="122"/>
      <c r="B147" s="57"/>
      <c r="C147" s="123"/>
      <c r="D147" s="44"/>
      <c r="E147" s="45"/>
      <c r="F147" s="152"/>
      <c r="G147" s="47"/>
      <c r="H147" s="48"/>
      <c r="I147" s="126"/>
      <c r="J147" s="57"/>
      <c r="K147" s="38"/>
      <c r="L147" s="38"/>
      <c r="M147" s="39"/>
      <c r="N147" s="38"/>
    </row>
    <row r="148" spans="1:14" s="53" customFormat="1" ht="12.75">
      <c r="A148" s="68"/>
      <c r="B148" s="69"/>
      <c r="C148" s="70"/>
      <c r="D148" s="71"/>
      <c r="E148" s="72" t="s">
        <v>31</v>
      </c>
      <c r="F148" s="73">
        <f>SUM(F142:F146)</f>
        <v>6075</v>
      </c>
      <c r="G148" s="74"/>
      <c r="H148" s="75"/>
      <c r="I148" s="76"/>
      <c r="J148" s="69"/>
      <c r="K148" s="77"/>
      <c r="L148" s="77"/>
      <c r="M148" s="78"/>
      <c r="N148" s="77"/>
    </row>
    <row r="149" spans="1:14" s="53" customFormat="1" ht="9" customHeight="1">
      <c r="A149" s="41"/>
      <c r="B149" s="42"/>
      <c r="C149" s="43"/>
      <c r="D149" s="42"/>
      <c r="E149" s="79"/>
      <c r="F149" s="80"/>
      <c r="G149" s="47"/>
      <c r="H149" s="48"/>
      <c r="I149" s="49"/>
      <c r="J149" s="160"/>
      <c r="K149" s="38"/>
      <c r="L149" s="38"/>
      <c r="M149" s="81"/>
      <c r="N149" s="38"/>
    </row>
    <row r="150" spans="1:19" s="54" customFormat="1" ht="12.75">
      <c r="A150" s="41" t="s">
        <v>177</v>
      </c>
      <c r="B150" s="42" t="s">
        <v>178</v>
      </c>
      <c r="C150" s="89" t="s">
        <v>179</v>
      </c>
      <c r="D150" s="57" t="s">
        <v>180</v>
      </c>
      <c r="E150" s="204" t="s">
        <v>140</v>
      </c>
      <c r="F150" s="46">
        <v>1140</v>
      </c>
      <c r="G150" s="47">
        <v>29.3</v>
      </c>
      <c r="H150" s="48"/>
      <c r="I150" s="64" t="s">
        <v>181</v>
      </c>
      <c r="J150" s="160"/>
      <c r="K150" s="137"/>
      <c r="L150" s="137"/>
      <c r="M150" s="205"/>
      <c r="N150" s="137"/>
      <c r="O150" s="53"/>
      <c r="P150" s="53"/>
      <c r="Q150" s="53"/>
      <c r="R150" s="53"/>
      <c r="S150" s="53"/>
    </row>
    <row r="151" spans="1:19" s="54" customFormat="1" ht="12.75">
      <c r="A151" s="41" t="s">
        <v>182</v>
      </c>
      <c r="B151" s="57"/>
      <c r="C151" s="89"/>
      <c r="D151" s="57"/>
      <c r="E151" s="204"/>
      <c r="F151" s="46"/>
      <c r="G151" s="47"/>
      <c r="H151" s="48"/>
      <c r="I151" s="79" t="s">
        <v>183</v>
      </c>
      <c r="J151" s="160"/>
      <c r="K151" s="82"/>
      <c r="L151" s="82"/>
      <c r="M151" s="187"/>
      <c r="N151" s="82"/>
      <c r="O151" s="53"/>
      <c r="P151" s="53"/>
      <c r="Q151" s="53"/>
      <c r="R151" s="53"/>
      <c r="S151" s="53"/>
    </row>
    <row r="152" spans="1:19" s="54" customFormat="1" ht="9" customHeight="1">
      <c r="A152" s="41"/>
      <c r="B152" s="57"/>
      <c r="C152" s="89"/>
      <c r="D152" s="57"/>
      <c r="E152" s="204"/>
      <c r="F152" s="206"/>
      <c r="G152" s="47"/>
      <c r="H152" s="163"/>
      <c r="I152" s="189"/>
      <c r="J152" s="160"/>
      <c r="K152" s="38"/>
      <c r="L152" s="38"/>
      <c r="M152" s="81"/>
      <c r="N152" s="38"/>
      <c r="O152" s="53"/>
      <c r="P152" s="53"/>
      <c r="Q152" s="53"/>
      <c r="R152" s="53"/>
      <c r="S152" s="53"/>
    </row>
    <row r="153" spans="1:14" ht="12.75" customHeight="1">
      <c r="A153" s="41" t="s">
        <v>184</v>
      </c>
      <c r="B153" s="42" t="s">
        <v>178</v>
      </c>
      <c r="C153" s="89" t="s">
        <v>185</v>
      </c>
      <c r="D153" s="57" t="s">
        <v>186</v>
      </c>
      <c r="E153" s="204" t="s">
        <v>187</v>
      </c>
      <c r="F153" s="46">
        <v>1500</v>
      </c>
      <c r="G153" s="47">
        <v>34.6</v>
      </c>
      <c r="H153" s="48">
        <v>3</v>
      </c>
      <c r="I153" s="64" t="s">
        <v>181</v>
      </c>
      <c r="J153" s="160"/>
      <c r="K153" s="87"/>
      <c r="L153" s="87"/>
      <c r="M153" s="88"/>
      <c r="N153" s="87"/>
    </row>
    <row r="154" spans="1:14" ht="12.75" customHeight="1">
      <c r="A154" s="41" t="s">
        <v>188</v>
      </c>
      <c r="B154" s="42"/>
      <c r="C154" s="89"/>
      <c r="D154" s="57"/>
      <c r="E154" s="204"/>
      <c r="F154" s="46"/>
      <c r="G154" s="47"/>
      <c r="H154" s="48"/>
      <c r="I154" s="79" t="s">
        <v>183</v>
      </c>
      <c r="J154" s="160"/>
      <c r="K154" s="87"/>
      <c r="L154" s="87"/>
      <c r="M154" s="88"/>
      <c r="N154" s="87"/>
    </row>
    <row r="155" spans="1:14" ht="9" customHeight="1">
      <c r="A155" s="41"/>
      <c r="B155" s="57"/>
      <c r="C155" s="89"/>
      <c r="D155" s="57"/>
      <c r="E155" s="204"/>
      <c r="F155" s="192"/>
      <c r="G155" s="131"/>
      <c r="H155" s="48"/>
      <c r="I155" s="189"/>
      <c r="J155" s="160"/>
      <c r="K155" s="38"/>
      <c r="L155" s="38"/>
      <c r="M155" s="81"/>
      <c r="N155" s="38"/>
    </row>
    <row r="156" spans="1:14" ht="12.75">
      <c r="A156" s="41" t="s">
        <v>189</v>
      </c>
      <c r="B156" s="42" t="s">
        <v>178</v>
      </c>
      <c r="C156" s="43" t="s">
        <v>190</v>
      </c>
      <c r="D156" s="207" t="s">
        <v>191</v>
      </c>
      <c r="E156" s="63" t="s">
        <v>187</v>
      </c>
      <c r="F156" s="46">
        <v>450</v>
      </c>
      <c r="G156" s="47">
        <v>29.1</v>
      </c>
      <c r="H156" s="48">
        <v>3</v>
      </c>
      <c r="I156" s="64" t="s">
        <v>181</v>
      </c>
      <c r="J156" s="160"/>
      <c r="K156" s="137"/>
      <c r="L156" s="137"/>
      <c r="M156" s="208"/>
      <c r="N156" s="137"/>
    </row>
    <row r="157" spans="1:14" ht="12.75">
      <c r="A157" s="41" t="s">
        <v>192</v>
      </c>
      <c r="B157" s="42"/>
      <c r="C157" s="43"/>
      <c r="D157" s="207"/>
      <c r="E157" s="63"/>
      <c r="F157" s="46"/>
      <c r="G157" s="47"/>
      <c r="H157" s="48"/>
      <c r="I157" s="79" t="s">
        <v>183</v>
      </c>
      <c r="J157" s="160"/>
      <c r="K157" s="82"/>
      <c r="L157" s="82"/>
      <c r="M157" s="193"/>
      <c r="N157" s="82"/>
    </row>
    <row r="158" spans="1:14" s="53" customFormat="1" ht="9" customHeight="1">
      <c r="A158" s="41"/>
      <c r="B158" s="42"/>
      <c r="C158" s="64"/>
      <c r="D158" s="64"/>
      <c r="E158" s="64"/>
      <c r="F158" s="80"/>
      <c r="G158" s="47"/>
      <c r="H158" s="48"/>
      <c r="I158" s="49"/>
      <c r="J158" s="160"/>
      <c r="K158" s="38"/>
      <c r="L158" s="38"/>
      <c r="M158" s="81"/>
      <c r="N158" s="38"/>
    </row>
    <row r="159" spans="1:14" ht="12.75">
      <c r="A159" s="194"/>
      <c r="B159" s="195"/>
      <c r="C159" s="196"/>
      <c r="D159" s="197"/>
      <c r="E159" s="198" t="s">
        <v>31</v>
      </c>
      <c r="F159" s="73">
        <f>SUM(F150:F156)</f>
        <v>3090</v>
      </c>
      <c r="G159" s="95"/>
      <c r="H159" s="96"/>
      <c r="I159" s="197"/>
      <c r="J159" s="146"/>
      <c r="K159" s="99"/>
      <c r="L159" s="99"/>
      <c r="M159" s="100"/>
      <c r="N159" s="99"/>
    </row>
    <row r="160" spans="1:14" s="53" customFormat="1" ht="9" customHeight="1">
      <c r="A160" s="41"/>
      <c r="B160" s="209"/>
      <c r="C160" s="210"/>
      <c r="D160" s="211"/>
      <c r="E160" s="212"/>
      <c r="F160" s="46"/>
      <c r="G160" s="139"/>
      <c r="H160" s="182"/>
      <c r="I160" s="64"/>
      <c r="J160" s="42"/>
      <c r="K160" s="38"/>
      <c r="L160" s="38"/>
      <c r="M160" s="39"/>
      <c r="N160" s="38"/>
    </row>
    <row r="161" spans="1:14" s="53" customFormat="1" ht="12.75">
      <c r="A161" s="41">
        <v>35</v>
      </c>
      <c r="B161" s="209" t="s">
        <v>193</v>
      </c>
      <c r="C161" s="210" t="s">
        <v>194</v>
      </c>
      <c r="D161" s="211">
        <v>20177112606</v>
      </c>
      <c r="E161" s="212" t="s">
        <v>195</v>
      </c>
      <c r="F161" s="46">
        <v>315.33969877849466</v>
      </c>
      <c r="G161" s="47">
        <v>28.733333333333334</v>
      </c>
      <c r="H161" s="182">
        <v>2</v>
      </c>
      <c r="I161" s="64" t="s">
        <v>196</v>
      </c>
      <c r="J161" s="42"/>
      <c r="K161" s="115"/>
      <c r="L161" s="115"/>
      <c r="M161" s="213"/>
      <c r="N161" s="115"/>
    </row>
    <row r="162" spans="1:14" s="53" customFormat="1" ht="9" customHeight="1">
      <c r="A162" s="41"/>
      <c r="B162" s="209"/>
      <c r="C162" s="210"/>
      <c r="D162" s="211"/>
      <c r="E162" s="212"/>
      <c r="F162" s="46"/>
      <c r="G162" s="47"/>
      <c r="H162" s="182"/>
      <c r="I162" s="90"/>
      <c r="J162" s="42"/>
      <c r="K162" s="38"/>
      <c r="L162" s="38"/>
      <c r="M162" s="39"/>
      <c r="N162" s="38"/>
    </row>
    <row r="163" spans="1:19" s="53" customFormat="1" ht="12.75">
      <c r="A163" s="122">
        <v>36</v>
      </c>
      <c r="B163" s="214" t="s">
        <v>193</v>
      </c>
      <c r="C163" s="89" t="s">
        <v>197</v>
      </c>
      <c r="D163" s="42" t="s">
        <v>198</v>
      </c>
      <c r="E163" s="45" t="s">
        <v>21</v>
      </c>
      <c r="F163" s="46">
        <v>320</v>
      </c>
      <c r="G163" s="47">
        <v>28.733333333333334</v>
      </c>
      <c r="H163" s="182">
        <v>2</v>
      </c>
      <c r="I163" s="64" t="s">
        <v>196</v>
      </c>
      <c r="J163" s="42"/>
      <c r="K163" s="115"/>
      <c r="L163" s="115"/>
      <c r="M163" s="52"/>
      <c r="N163" s="115"/>
      <c r="O163" s="215"/>
      <c r="P163" s="29"/>
      <c r="Q163" s="216"/>
      <c r="R163" s="217"/>
      <c r="S163" s="217"/>
    </row>
    <row r="164" spans="1:14" s="53" customFormat="1" ht="9" customHeight="1">
      <c r="A164" s="41"/>
      <c r="B164" s="209"/>
      <c r="C164" s="210"/>
      <c r="D164" s="211"/>
      <c r="E164" s="212"/>
      <c r="F164" s="46"/>
      <c r="G164" s="47"/>
      <c r="H164" s="182"/>
      <c r="I164" s="90"/>
      <c r="J164" s="42"/>
      <c r="K164" s="38"/>
      <c r="L164" s="38"/>
      <c r="M164" s="39"/>
      <c r="N164" s="38"/>
    </row>
    <row r="165" spans="1:19" s="53" customFormat="1" ht="12.75">
      <c r="A165" s="122">
        <v>37</v>
      </c>
      <c r="B165" s="214" t="s">
        <v>193</v>
      </c>
      <c r="C165" s="89" t="s">
        <v>199</v>
      </c>
      <c r="D165" s="42" t="s">
        <v>200</v>
      </c>
      <c r="E165" s="63" t="s">
        <v>106</v>
      </c>
      <c r="F165" s="46">
        <v>175</v>
      </c>
      <c r="G165" s="47">
        <v>30.366666666666664</v>
      </c>
      <c r="H165" s="182">
        <v>2</v>
      </c>
      <c r="I165" s="64" t="s">
        <v>196</v>
      </c>
      <c r="J165" s="42"/>
      <c r="K165" s="115"/>
      <c r="L165" s="115"/>
      <c r="M165" s="52"/>
      <c r="N165" s="115"/>
      <c r="O165" s="215"/>
      <c r="P165" s="29"/>
      <c r="Q165" s="216"/>
      <c r="R165" s="217"/>
      <c r="S165" s="217"/>
    </row>
    <row r="166" spans="1:19" s="53" customFormat="1" ht="9" customHeight="1">
      <c r="A166" s="41"/>
      <c r="B166" s="214"/>
      <c r="C166" s="218"/>
      <c r="D166" s="179"/>
      <c r="E166" s="219"/>
      <c r="F166" s="220"/>
      <c r="G166" s="47"/>
      <c r="H166" s="182"/>
      <c r="I166" s="90"/>
      <c r="J166" s="42"/>
      <c r="K166" s="38"/>
      <c r="L166" s="38"/>
      <c r="M166" s="39"/>
      <c r="N166" s="38"/>
      <c r="O166" s="215"/>
      <c r="P166" s="29"/>
      <c r="Q166" s="216"/>
      <c r="R166" s="217"/>
      <c r="S166" s="217"/>
    </row>
    <row r="167" spans="1:14" s="53" customFormat="1" ht="12.75">
      <c r="A167" s="41">
        <v>38</v>
      </c>
      <c r="B167" s="209" t="s">
        <v>193</v>
      </c>
      <c r="C167" s="210" t="s">
        <v>201</v>
      </c>
      <c r="D167" s="211" t="s">
        <v>202</v>
      </c>
      <c r="E167" s="212" t="s">
        <v>21</v>
      </c>
      <c r="F167" s="46">
        <v>250</v>
      </c>
      <c r="G167" s="47">
        <v>32.73333333333333</v>
      </c>
      <c r="H167" s="182">
        <v>2</v>
      </c>
      <c r="I167" s="64" t="s">
        <v>196</v>
      </c>
      <c r="J167" s="42"/>
      <c r="K167" s="115"/>
      <c r="L167" s="115"/>
      <c r="M167" s="59"/>
      <c r="N167" s="115"/>
    </row>
    <row r="168" spans="1:14" s="53" customFormat="1" ht="9" customHeight="1">
      <c r="A168" s="41"/>
      <c r="B168" s="209"/>
      <c r="C168" s="210" t="s">
        <v>203</v>
      </c>
      <c r="D168" s="211"/>
      <c r="E168" s="212"/>
      <c r="F168" s="46"/>
      <c r="G168" s="47"/>
      <c r="H168" s="182"/>
      <c r="I168" s="90"/>
      <c r="J168" s="42"/>
      <c r="K168" s="38"/>
      <c r="L168" s="38"/>
      <c r="M168" s="39"/>
      <c r="N168" s="38"/>
    </row>
    <row r="169" spans="1:19" s="53" customFormat="1" ht="12.75">
      <c r="A169" s="41">
        <v>39</v>
      </c>
      <c r="B169" s="42" t="s">
        <v>193</v>
      </c>
      <c r="C169" s="89" t="s">
        <v>204</v>
      </c>
      <c r="D169" s="42" t="s">
        <v>205</v>
      </c>
      <c r="E169" s="89" t="s">
        <v>106</v>
      </c>
      <c r="F169" s="46">
        <v>285</v>
      </c>
      <c r="G169" s="47">
        <v>33.73333333333333</v>
      </c>
      <c r="H169" s="182">
        <v>2</v>
      </c>
      <c r="I169" s="64" t="s">
        <v>196</v>
      </c>
      <c r="J169" s="42"/>
      <c r="K169" s="115"/>
      <c r="L169" s="115"/>
      <c r="M169" s="52"/>
      <c r="N169" s="115"/>
      <c r="O169" s="215"/>
      <c r="P169" s="29"/>
      <c r="Q169" s="216"/>
      <c r="R169" s="217"/>
      <c r="S169" s="217"/>
    </row>
    <row r="170" spans="1:14" s="53" customFormat="1" ht="9" customHeight="1">
      <c r="A170" s="41"/>
      <c r="B170" s="209"/>
      <c r="C170" s="210"/>
      <c r="D170" s="211"/>
      <c r="E170" s="212"/>
      <c r="F170" s="46"/>
      <c r="G170" s="47"/>
      <c r="H170" s="182"/>
      <c r="I170" s="90"/>
      <c r="J170" s="42"/>
      <c r="K170" s="38"/>
      <c r="L170" s="38"/>
      <c r="M170" s="39"/>
      <c r="N170" s="38"/>
    </row>
    <row r="171" spans="1:19" s="53" customFormat="1" ht="12.75">
      <c r="A171" s="41">
        <v>40</v>
      </c>
      <c r="B171" s="214" t="s">
        <v>193</v>
      </c>
      <c r="C171" s="210" t="s">
        <v>206</v>
      </c>
      <c r="D171" s="42">
        <v>20177122608</v>
      </c>
      <c r="E171" s="219" t="s">
        <v>21</v>
      </c>
      <c r="F171" s="46">
        <v>140</v>
      </c>
      <c r="G171" s="47">
        <v>36.93333333333334</v>
      </c>
      <c r="H171" s="182">
        <v>2</v>
      </c>
      <c r="I171" s="64" t="s">
        <v>196</v>
      </c>
      <c r="J171" s="42"/>
      <c r="K171" s="115"/>
      <c r="L171" s="115"/>
      <c r="M171" s="52"/>
      <c r="N171" s="115"/>
      <c r="O171" s="215"/>
      <c r="P171" s="29"/>
      <c r="Q171" s="216"/>
      <c r="R171" s="217"/>
      <c r="S171" s="217"/>
    </row>
    <row r="172" spans="1:19" s="53" customFormat="1" ht="9" customHeight="1">
      <c r="A172" s="41"/>
      <c r="B172" s="214"/>
      <c r="C172" s="218"/>
      <c r="D172" s="179"/>
      <c r="E172" s="219"/>
      <c r="F172" s="220"/>
      <c r="G172" s="221"/>
      <c r="H172" s="182"/>
      <c r="I172" s="90"/>
      <c r="J172" s="42"/>
      <c r="K172" s="38"/>
      <c r="L172" s="38"/>
      <c r="M172" s="39"/>
      <c r="N172" s="38"/>
      <c r="O172" s="215"/>
      <c r="P172" s="29"/>
      <c r="Q172" s="216"/>
      <c r="R172" s="217"/>
      <c r="S172" s="217"/>
    </row>
    <row r="173" spans="1:14" s="53" customFormat="1" ht="12.75" customHeight="1">
      <c r="A173" s="41">
        <v>41</v>
      </c>
      <c r="B173" s="214" t="s">
        <v>193</v>
      </c>
      <c r="C173" s="60" t="s">
        <v>207</v>
      </c>
      <c r="D173" s="222">
        <v>20608102601</v>
      </c>
      <c r="E173" s="89" t="s">
        <v>106</v>
      </c>
      <c r="F173" s="46">
        <v>705</v>
      </c>
      <c r="G173" s="47">
        <v>36.33333333333333</v>
      </c>
      <c r="H173" s="182">
        <v>2</v>
      </c>
      <c r="I173" s="49" t="s">
        <v>208</v>
      </c>
      <c r="J173" s="50"/>
      <c r="K173" s="51"/>
      <c r="L173" s="51"/>
      <c r="M173" s="59"/>
      <c r="N173" s="51"/>
    </row>
    <row r="174" spans="1:19" s="53" customFormat="1" ht="12.75">
      <c r="A174" s="41"/>
      <c r="B174" s="42"/>
      <c r="C174" s="89"/>
      <c r="D174" s="42"/>
      <c r="E174" s="219"/>
      <c r="F174" s="220"/>
      <c r="G174" s="221"/>
      <c r="H174" s="182"/>
      <c r="I174" s="64" t="s">
        <v>38</v>
      </c>
      <c r="J174" s="42"/>
      <c r="K174" s="38"/>
      <c r="L174" s="38"/>
      <c r="M174" s="39"/>
      <c r="N174" s="38"/>
      <c r="O174" s="215"/>
      <c r="P174" s="29"/>
      <c r="Q174" s="216"/>
      <c r="R174" s="217"/>
      <c r="S174" s="217"/>
    </row>
    <row r="175" spans="1:19" s="53" customFormat="1" ht="9" customHeight="1">
      <c r="A175" s="41"/>
      <c r="B175" s="42"/>
      <c r="C175" s="89"/>
      <c r="D175" s="42"/>
      <c r="E175" s="219"/>
      <c r="F175" s="220"/>
      <c r="G175" s="221"/>
      <c r="H175" s="182"/>
      <c r="I175" s="64"/>
      <c r="J175" s="42"/>
      <c r="K175" s="38"/>
      <c r="L175" s="38"/>
      <c r="M175" s="39"/>
      <c r="N175" s="38"/>
      <c r="O175" s="215"/>
      <c r="P175" s="29"/>
      <c r="Q175" s="216"/>
      <c r="R175" s="217"/>
      <c r="S175" s="217"/>
    </row>
    <row r="176" spans="1:14" s="53" customFormat="1" ht="12" customHeight="1">
      <c r="A176" s="41">
        <v>42</v>
      </c>
      <c r="B176" s="214" t="s">
        <v>193</v>
      </c>
      <c r="C176" s="223" t="s">
        <v>209</v>
      </c>
      <c r="D176" s="224">
        <v>20177162600</v>
      </c>
      <c r="E176" s="89" t="s">
        <v>210</v>
      </c>
      <c r="F176" s="46">
        <v>675</v>
      </c>
      <c r="G176" s="47">
        <v>36.333333333333336</v>
      </c>
      <c r="H176" s="182">
        <v>2</v>
      </c>
      <c r="I176" s="49" t="s">
        <v>208</v>
      </c>
      <c r="J176" s="50"/>
      <c r="K176" s="51"/>
      <c r="L176" s="51"/>
      <c r="M176" s="59"/>
      <c r="N176" s="51"/>
    </row>
    <row r="177" spans="1:14" s="53" customFormat="1" ht="12.75" customHeight="1">
      <c r="A177" s="41"/>
      <c r="B177" s="209"/>
      <c r="C177" s="210"/>
      <c r="D177" s="211"/>
      <c r="E177" s="212"/>
      <c r="F177" s="46"/>
      <c r="G177" s="47"/>
      <c r="H177" s="182"/>
      <c r="I177" s="64" t="s">
        <v>38</v>
      </c>
      <c r="J177" s="42"/>
      <c r="K177" s="38"/>
      <c r="L177" s="38"/>
      <c r="M177" s="39"/>
      <c r="N177" s="38"/>
    </row>
    <row r="178" spans="1:14" s="53" customFormat="1" ht="8.25" customHeight="1">
      <c r="A178" s="41"/>
      <c r="B178" s="209"/>
      <c r="C178" s="210"/>
      <c r="D178" s="211"/>
      <c r="E178" s="212"/>
      <c r="F178" s="46"/>
      <c r="G178" s="47"/>
      <c r="H178" s="182"/>
      <c r="I178" s="64"/>
      <c r="J178" s="42"/>
      <c r="K178" s="38"/>
      <c r="L178" s="38"/>
      <c r="M178" s="39"/>
      <c r="N178" s="38"/>
    </row>
    <row r="179" spans="1:14" s="53" customFormat="1" ht="12.75">
      <c r="A179" s="41">
        <v>43</v>
      </c>
      <c r="B179" s="214" t="s">
        <v>193</v>
      </c>
      <c r="C179" s="89" t="s">
        <v>211</v>
      </c>
      <c r="D179" s="42" t="s">
        <v>212</v>
      </c>
      <c r="E179" s="89" t="s">
        <v>106</v>
      </c>
      <c r="F179" s="46">
        <v>660</v>
      </c>
      <c r="G179" s="47">
        <v>36.86666666666667</v>
      </c>
      <c r="H179" s="182">
        <v>2</v>
      </c>
      <c r="I179" s="64" t="s">
        <v>196</v>
      </c>
      <c r="J179" s="42"/>
      <c r="K179" s="115"/>
      <c r="L179" s="115"/>
      <c r="M179" s="59"/>
      <c r="N179" s="115"/>
    </row>
    <row r="180" spans="1:14" s="53" customFormat="1" ht="9" customHeight="1">
      <c r="A180" s="41"/>
      <c r="B180" s="42"/>
      <c r="C180" s="89"/>
      <c r="D180" s="42"/>
      <c r="E180" s="79"/>
      <c r="F180" s="46"/>
      <c r="G180" s="47"/>
      <c r="H180" s="182"/>
      <c r="I180" s="64"/>
      <c r="J180" s="42"/>
      <c r="K180" s="38"/>
      <c r="L180" s="38"/>
      <c r="M180" s="39"/>
      <c r="N180" s="38"/>
    </row>
    <row r="181" spans="1:27" s="226" customFormat="1" ht="12.75">
      <c r="A181" s="68"/>
      <c r="B181" s="69"/>
      <c r="C181" s="98"/>
      <c r="D181" s="93"/>
      <c r="E181" s="94" t="s">
        <v>31</v>
      </c>
      <c r="F181" s="73">
        <f>SUM(F161:F179)</f>
        <v>3525.3396987784945</v>
      </c>
      <c r="G181" s="145"/>
      <c r="H181" s="96"/>
      <c r="I181" s="98"/>
      <c r="J181" s="93"/>
      <c r="K181" s="225"/>
      <c r="L181" s="225"/>
      <c r="M181" s="78"/>
      <c r="N181" s="225"/>
      <c r="O181" s="215"/>
      <c r="P181" s="29"/>
      <c r="Q181" s="216"/>
      <c r="R181" s="217"/>
      <c r="S181" s="217"/>
      <c r="T181" s="53"/>
      <c r="U181" s="53"/>
      <c r="V181" s="53"/>
      <c r="W181" s="53"/>
      <c r="X181" s="53"/>
      <c r="Y181" s="53"/>
      <c r="Z181" s="53"/>
      <c r="AA181" s="53"/>
    </row>
    <row r="182" spans="1:14" s="66" customFormat="1" ht="9" customHeight="1">
      <c r="A182" s="122"/>
      <c r="B182" s="42"/>
      <c r="C182" s="123"/>
      <c r="D182" s="44"/>
      <c r="E182" s="45"/>
      <c r="F182" s="46"/>
      <c r="G182" s="124"/>
      <c r="H182" s="48"/>
      <c r="I182" s="126"/>
      <c r="J182" s="57"/>
      <c r="K182" s="38"/>
      <c r="L182" s="38"/>
      <c r="M182" s="39"/>
      <c r="N182" s="38"/>
    </row>
    <row r="183" spans="1:14" s="127" customFormat="1" ht="12.75">
      <c r="A183" s="41">
        <v>44</v>
      </c>
      <c r="B183" s="42" t="s">
        <v>90</v>
      </c>
      <c r="C183" s="123" t="s">
        <v>213</v>
      </c>
      <c r="D183" s="44">
        <v>20608173650</v>
      </c>
      <c r="E183" s="45" t="s">
        <v>36</v>
      </c>
      <c r="F183" s="46">
        <v>15455</v>
      </c>
      <c r="G183" s="47">
        <v>28.9</v>
      </c>
      <c r="H183" s="48"/>
      <c r="I183" s="126" t="s">
        <v>214</v>
      </c>
      <c r="J183" s="57"/>
      <c r="K183" s="129"/>
      <c r="L183" s="129"/>
      <c r="M183" s="59"/>
      <c r="N183" s="129"/>
    </row>
    <row r="184" spans="1:14" s="66" customFormat="1" ht="12.75" customHeight="1">
      <c r="A184" s="227"/>
      <c r="B184" s="42"/>
      <c r="C184" s="43"/>
      <c r="D184" s="62"/>
      <c r="E184" s="89"/>
      <c r="F184" s="117"/>
      <c r="G184" s="47"/>
      <c r="H184" s="48"/>
      <c r="I184" s="64"/>
      <c r="J184" s="42"/>
      <c r="K184" s="38"/>
      <c r="L184" s="38"/>
      <c r="M184" s="39"/>
      <c r="N184" s="38"/>
    </row>
    <row r="185" spans="1:14" s="127" customFormat="1" ht="12.75">
      <c r="A185" s="41">
        <v>45</v>
      </c>
      <c r="B185" s="42" t="s">
        <v>90</v>
      </c>
      <c r="C185" s="123" t="s">
        <v>215</v>
      </c>
      <c r="D185" s="44" t="s">
        <v>216</v>
      </c>
      <c r="E185" s="45" t="s">
        <v>36</v>
      </c>
      <c r="F185" s="46">
        <v>9000</v>
      </c>
      <c r="G185" s="47">
        <v>29.46666666666667</v>
      </c>
      <c r="H185" s="48"/>
      <c r="I185" s="126" t="s">
        <v>217</v>
      </c>
      <c r="J185" s="57"/>
      <c r="K185" s="129"/>
      <c r="L185" s="129"/>
      <c r="M185" s="59"/>
      <c r="N185" s="129"/>
    </row>
    <row r="186" spans="1:14" s="66" customFormat="1" ht="12.75" customHeight="1">
      <c r="A186" s="41"/>
      <c r="B186" s="42"/>
      <c r="C186" s="123"/>
      <c r="D186" s="44"/>
      <c r="E186" s="45"/>
      <c r="F186" s="117"/>
      <c r="G186" s="47"/>
      <c r="H186" s="48"/>
      <c r="I186" s="126"/>
      <c r="J186" s="57"/>
      <c r="K186" s="38"/>
      <c r="L186" s="38"/>
      <c r="M186" s="39"/>
      <c r="N186" s="38"/>
    </row>
    <row r="187" spans="1:14" s="127" customFormat="1" ht="12.75">
      <c r="A187" s="41">
        <v>46</v>
      </c>
      <c r="B187" s="57" t="s">
        <v>90</v>
      </c>
      <c r="C187" s="123" t="s">
        <v>218</v>
      </c>
      <c r="D187" s="44">
        <v>20608173653</v>
      </c>
      <c r="E187" s="45" t="s">
        <v>219</v>
      </c>
      <c r="F187" s="46">
        <v>1800</v>
      </c>
      <c r="G187" s="47">
        <v>31.2</v>
      </c>
      <c r="H187" s="48"/>
      <c r="I187" s="64" t="s">
        <v>220</v>
      </c>
      <c r="J187" s="42"/>
      <c r="K187" s="115"/>
      <c r="L187" s="115"/>
      <c r="M187" s="59"/>
      <c r="N187" s="115"/>
    </row>
    <row r="188" spans="1:14" s="127" customFormat="1" ht="8.25" customHeight="1">
      <c r="A188" s="41"/>
      <c r="B188" s="57"/>
      <c r="C188" s="123"/>
      <c r="D188" s="44"/>
      <c r="E188" s="45"/>
      <c r="F188" s="46"/>
      <c r="G188" s="47"/>
      <c r="H188" s="48"/>
      <c r="I188" s="126"/>
      <c r="J188" s="57"/>
      <c r="K188" s="38"/>
      <c r="L188" s="38"/>
      <c r="M188" s="39"/>
      <c r="N188" s="38"/>
    </row>
    <row r="189" spans="1:14" s="53" customFormat="1" ht="12.75">
      <c r="A189" s="228"/>
      <c r="B189" s="69"/>
      <c r="C189" s="70"/>
      <c r="D189" s="71"/>
      <c r="E189" s="72" t="s">
        <v>31</v>
      </c>
      <c r="F189" s="73">
        <f>SUM(F183:F187)</f>
        <v>26255</v>
      </c>
      <c r="G189" s="229"/>
      <c r="H189" s="75"/>
      <c r="I189" s="76"/>
      <c r="J189" s="69"/>
      <c r="K189" s="77"/>
      <c r="L189" s="77"/>
      <c r="M189" s="78"/>
      <c r="N189" s="77"/>
    </row>
    <row r="190" spans="1:14" s="53" customFormat="1" ht="9" customHeight="1">
      <c r="A190" s="41"/>
      <c r="B190" s="132"/>
      <c r="C190" s="89"/>
      <c r="D190" s="138"/>
      <c r="E190" s="172"/>
      <c r="F190" s="134"/>
      <c r="G190" s="139"/>
      <c r="H190" s="48"/>
      <c r="I190" s="42"/>
      <c r="J190" s="42"/>
      <c r="K190" s="38"/>
      <c r="L190" s="38"/>
      <c r="M190" s="39"/>
      <c r="N190" s="38"/>
    </row>
    <row r="191" spans="1:14" s="53" customFormat="1" ht="12.75">
      <c r="A191" s="41" t="s">
        <v>221</v>
      </c>
      <c r="B191" s="57" t="s">
        <v>222</v>
      </c>
      <c r="C191" s="230" t="s">
        <v>223</v>
      </c>
      <c r="D191" s="231">
        <v>20608110250</v>
      </c>
      <c r="E191" s="89" t="s">
        <v>167</v>
      </c>
      <c r="F191" s="46">
        <v>3855</v>
      </c>
      <c r="G191" s="47">
        <v>31.5</v>
      </c>
      <c r="H191" s="48"/>
      <c r="I191" s="130" t="s">
        <v>224</v>
      </c>
      <c r="J191" s="42"/>
      <c r="K191" s="232"/>
      <c r="L191" s="232"/>
      <c r="M191" s="233"/>
      <c r="N191" s="232"/>
    </row>
    <row r="192" spans="1:14" s="53" customFormat="1" ht="12.75">
      <c r="A192" s="41" t="s">
        <v>225</v>
      </c>
      <c r="B192" s="57" t="s">
        <v>226</v>
      </c>
      <c r="C192" s="230"/>
      <c r="D192" s="231"/>
      <c r="E192" s="89"/>
      <c r="F192" s="234"/>
      <c r="G192" s="47"/>
      <c r="H192" s="48"/>
      <c r="I192" s="130" t="s">
        <v>227</v>
      </c>
      <c r="J192" s="42" t="s">
        <v>93</v>
      </c>
      <c r="K192" s="232"/>
      <c r="L192" s="232"/>
      <c r="M192" s="233"/>
      <c r="N192" s="232"/>
    </row>
    <row r="193" spans="1:14" s="53" customFormat="1" ht="12.75">
      <c r="A193" s="41" t="s">
        <v>228</v>
      </c>
      <c r="B193" s="57" t="s">
        <v>229</v>
      </c>
      <c r="C193" s="230"/>
      <c r="E193" s="89"/>
      <c r="F193" s="234"/>
      <c r="G193" s="47"/>
      <c r="H193" s="48"/>
      <c r="I193" s="130" t="s">
        <v>230</v>
      </c>
      <c r="J193" s="42"/>
      <c r="K193" s="232"/>
      <c r="L193" s="232"/>
      <c r="M193" s="233"/>
      <c r="N193" s="232"/>
    </row>
    <row r="194" spans="1:14" s="53" customFormat="1" ht="12.75">
      <c r="A194" s="41" t="s">
        <v>231</v>
      </c>
      <c r="B194" s="57" t="s">
        <v>232</v>
      </c>
      <c r="C194" s="230"/>
      <c r="D194" s="231"/>
      <c r="E194" s="89"/>
      <c r="F194" s="234"/>
      <c r="G194" s="47"/>
      <c r="H194" s="48"/>
      <c r="I194" s="130" t="s">
        <v>233</v>
      </c>
      <c r="J194" s="42"/>
      <c r="K194" s="232"/>
      <c r="L194" s="232"/>
      <c r="M194" s="233"/>
      <c r="N194" s="232"/>
    </row>
    <row r="195" spans="1:14" s="66" customFormat="1" ht="9" customHeight="1">
      <c r="A195" s="41"/>
      <c r="B195" s="42"/>
      <c r="C195" s="123"/>
      <c r="D195" s="44"/>
      <c r="E195" s="45"/>
      <c r="F195" s="46"/>
      <c r="G195" s="47"/>
      <c r="H195" s="48"/>
      <c r="I195" s="126"/>
      <c r="J195" s="57"/>
      <c r="K195" s="38"/>
      <c r="L195" s="38"/>
      <c r="M195" s="39"/>
      <c r="N195" s="38"/>
    </row>
    <row r="196" spans="1:14" s="53" customFormat="1" ht="12.75">
      <c r="A196" s="41" t="s">
        <v>234</v>
      </c>
      <c r="B196" s="57" t="s">
        <v>222</v>
      </c>
      <c r="C196" s="230" t="s">
        <v>235</v>
      </c>
      <c r="D196" s="231">
        <v>20608110251</v>
      </c>
      <c r="E196" s="89" t="s">
        <v>167</v>
      </c>
      <c r="F196" s="46">
        <v>9655</v>
      </c>
      <c r="G196" s="47">
        <v>26.8</v>
      </c>
      <c r="H196" s="48"/>
      <c r="I196" s="130" t="s">
        <v>224</v>
      </c>
      <c r="J196" s="42"/>
      <c r="K196" s="232"/>
      <c r="L196" s="232"/>
      <c r="M196" s="233"/>
      <c r="N196" s="232"/>
    </row>
    <row r="197" spans="1:14" s="53" customFormat="1" ht="12.75">
      <c r="A197" s="41" t="s">
        <v>236</v>
      </c>
      <c r="B197" s="57" t="s">
        <v>226</v>
      </c>
      <c r="C197" s="230"/>
      <c r="D197" s="231"/>
      <c r="E197" s="89"/>
      <c r="F197" s="46"/>
      <c r="G197" s="47"/>
      <c r="H197" s="48"/>
      <c r="I197" s="130" t="s">
        <v>227</v>
      </c>
      <c r="J197" s="42" t="s">
        <v>93</v>
      </c>
      <c r="K197" s="232"/>
      <c r="L197" s="232"/>
      <c r="M197" s="233"/>
      <c r="N197" s="232"/>
    </row>
    <row r="198" spans="1:14" s="53" customFormat="1" ht="12.75">
      <c r="A198" s="41" t="s">
        <v>237</v>
      </c>
      <c r="B198" s="57" t="s">
        <v>238</v>
      </c>
      <c r="C198" s="230"/>
      <c r="D198" s="231"/>
      <c r="E198" s="89"/>
      <c r="F198" s="234"/>
      <c r="G198" s="47"/>
      <c r="H198" s="48"/>
      <c r="I198" s="130" t="s">
        <v>230</v>
      </c>
      <c r="J198" s="42"/>
      <c r="K198" s="232"/>
      <c r="L198" s="232"/>
      <c r="M198" s="233"/>
      <c r="N198" s="232"/>
    </row>
    <row r="199" spans="1:14" s="53" customFormat="1" ht="12.75">
      <c r="A199" s="41" t="s">
        <v>239</v>
      </c>
      <c r="B199" s="57" t="s">
        <v>232</v>
      </c>
      <c r="C199" s="230"/>
      <c r="D199" s="231"/>
      <c r="E199" s="89"/>
      <c r="F199" s="234"/>
      <c r="G199" s="47"/>
      <c r="H199" s="48"/>
      <c r="I199" s="130" t="s">
        <v>233</v>
      </c>
      <c r="J199" s="42"/>
      <c r="K199" s="232"/>
      <c r="L199" s="232"/>
      <c r="M199" s="233"/>
      <c r="N199" s="232"/>
    </row>
    <row r="200" spans="1:14" s="53" customFormat="1" ht="9" customHeight="1">
      <c r="A200" s="41"/>
      <c r="B200" s="57"/>
      <c r="C200" s="230"/>
      <c r="D200" s="231"/>
      <c r="E200" s="89"/>
      <c r="F200" s="234"/>
      <c r="G200" s="47"/>
      <c r="H200" s="48"/>
      <c r="I200" s="130"/>
      <c r="J200" s="42"/>
      <c r="K200" s="38"/>
      <c r="L200" s="38"/>
      <c r="M200" s="233"/>
      <c r="N200" s="38"/>
    </row>
    <row r="201" spans="1:14" s="53" customFormat="1" ht="12.75" hidden="1">
      <c r="A201" s="41" t="s">
        <v>240</v>
      </c>
      <c r="B201" s="57" t="s">
        <v>222</v>
      </c>
      <c r="C201" s="235" t="s">
        <v>241</v>
      </c>
      <c r="D201" s="236">
        <v>20608110254</v>
      </c>
      <c r="E201" s="89" t="s">
        <v>167</v>
      </c>
      <c r="F201" s="237" t="e">
        <v>#N/A</v>
      </c>
      <c r="G201" s="238" t="e">
        <v>#N/A</v>
      </c>
      <c r="H201" s="48"/>
      <c r="I201" s="130" t="s">
        <v>224</v>
      </c>
      <c r="J201" s="42"/>
      <c r="K201" s="232"/>
      <c r="L201" s="232"/>
      <c r="M201" s="233"/>
      <c r="N201" s="232"/>
    </row>
    <row r="202" spans="1:14" s="53" customFormat="1" ht="12.75" hidden="1">
      <c r="A202" s="41" t="s">
        <v>242</v>
      </c>
      <c r="B202" s="57" t="s">
        <v>226</v>
      </c>
      <c r="C202" s="230"/>
      <c r="D202" s="231"/>
      <c r="E202" s="89"/>
      <c r="F202" s="234"/>
      <c r="G202" s="47"/>
      <c r="H202" s="48"/>
      <c r="I202" s="130" t="s">
        <v>227</v>
      </c>
      <c r="J202" s="42"/>
      <c r="K202" s="232"/>
      <c r="L202" s="232"/>
      <c r="M202" s="233"/>
      <c r="N202" s="232"/>
    </row>
    <row r="203" spans="1:14" s="53" customFormat="1" ht="12.75" hidden="1">
      <c r="A203" s="41" t="s">
        <v>243</v>
      </c>
      <c r="B203" s="57" t="s">
        <v>232</v>
      </c>
      <c r="C203" s="230"/>
      <c r="D203" s="231"/>
      <c r="E203" s="89"/>
      <c r="F203" s="234"/>
      <c r="G203" s="47"/>
      <c r="H203" s="48"/>
      <c r="I203" s="130" t="s">
        <v>230</v>
      </c>
      <c r="J203" s="42"/>
      <c r="K203" s="232"/>
      <c r="L203" s="232"/>
      <c r="M203" s="233"/>
      <c r="N203" s="232"/>
    </row>
    <row r="204" spans="1:14" s="53" customFormat="1" ht="9" customHeight="1" hidden="1">
      <c r="A204" s="41"/>
      <c r="B204" s="132"/>
      <c r="C204" s="89"/>
      <c r="D204" s="138"/>
      <c r="E204" s="172"/>
      <c r="F204" s="134"/>
      <c r="G204" s="239"/>
      <c r="H204" s="48"/>
      <c r="I204" s="42"/>
      <c r="J204" s="42"/>
      <c r="K204" s="38"/>
      <c r="L204" s="38"/>
      <c r="M204" s="39"/>
      <c r="N204" s="38"/>
    </row>
    <row r="205" spans="1:14" s="53" customFormat="1" ht="25.5">
      <c r="A205" s="68"/>
      <c r="B205" s="69"/>
      <c r="C205" s="70"/>
      <c r="D205" s="71"/>
      <c r="E205" s="240" t="s">
        <v>244</v>
      </c>
      <c r="F205" s="73">
        <f>SUM(F191:F200)</f>
        <v>13510</v>
      </c>
      <c r="G205" s="75">
        <v>27.1</v>
      </c>
      <c r="H205" s="75"/>
      <c r="I205" s="153"/>
      <c r="J205" s="154"/>
      <c r="K205" s="155"/>
      <c r="L205" s="155"/>
      <c r="M205" s="78"/>
      <c r="N205" s="155"/>
    </row>
    <row r="206" spans="1:14" s="53" customFormat="1" ht="9" customHeight="1">
      <c r="A206" s="41"/>
      <c r="B206" s="42"/>
      <c r="C206" s="50"/>
      <c r="D206" s="43"/>
      <c r="E206" s="43"/>
      <c r="F206" s="62"/>
      <c r="G206" s="202"/>
      <c r="H206" s="48"/>
      <c r="I206" s="46"/>
      <c r="J206" s="47"/>
      <c r="K206" s="38"/>
      <c r="L206" s="38"/>
      <c r="M206" s="119"/>
      <c r="N206" s="38"/>
    </row>
    <row r="207" spans="1:14" s="53" customFormat="1" ht="12.75">
      <c r="A207" s="41" t="s">
        <v>245</v>
      </c>
      <c r="B207" s="42" t="s">
        <v>246</v>
      </c>
      <c r="C207" s="135" t="s">
        <v>247</v>
      </c>
      <c r="D207" s="136" t="s">
        <v>248</v>
      </c>
      <c r="E207" s="45" t="s">
        <v>36</v>
      </c>
      <c r="F207" s="46">
        <v>3200</v>
      </c>
      <c r="G207" s="47">
        <v>31.3</v>
      </c>
      <c r="H207" s="163"/>
      <c r="I207" s="64" t="s">
        <v>249</v>
      </c>
      <c r="J207" s="160" t="s">
        <v>93</v>
      </c>
      <c r="K207" s="241"/>
      <c r="L207" s="241"/>
      <c r="M207" s="242"/>
      <c r="N207" s="241"/>
    </row>
    <row r="208" spans="1:14" s="53" customFormat="1" ht="12.75" customHeight="1">
      <c r="A208" s="41"/>
      <c r="B208" s="42" t="s">
        <v>86</v>
      </c>
      <c r="D208" s="89"/>
      <c r="E208" s="138"/>
      <c r="F208" s="117"/>
      <c r="G208" s="47"/>
      <c r="H208" s="48"/>
      <c r="I208" s="64" t="s">
        <v>250</v>
      </c>
      <c r="J208" s="64"/>
      <c r="K208" s="38"/>
      <c r="L208" s="38"/>
      <c r="M208" s="119"/>
      <c r="N208" s="38"/>
    </row>
    <row r="209" spans="1:14" s="53" customFormat="1" ht="12.75">
      <c r="A209" s="41" t="s">
        <v>251</v>
      </c>
      <c r="B209" s="42" t="s">
        <v>90</v>
      </c>
      <c r="C209" s="135"/>
      <c r="D209" s="136"/>
      <c r="E209" s="45"/>
      <c r="F209" s="234"/>
      <c r="G209" s="47"/>
      <c r="H209" s="163"/>
      <c r="I209" s="64" t="s">
        <v>252</v>
      </c>
      <c r="J209" s="160"/>
      <c r="K209" s="241"/>
      <c r="L209" s="241"/>
      <c r="M209" s="242"/>
      <c r="N209" s="241"/>
    </row>
    <row r="210" spans="1:14" s="53" customFormat="1" ht="12.75">
      <c r="A210" s="41"/>
      <c r="B210" s="42"/>
      <c r="C210" s="135"/>
      <c r="D210" s="89"/>
      <c r="E210" s="138"/>
      <c r="F210" s="49"/>
      <c r="G210" s="47"/>
      <c r="H210" s="48"/>
      <c r="I210" s="64" t="s">
        <v>253</v>
      </c>
      <c r="J210" s="64"/>
      <c r="K210" s="38"/>
      <c r="L210" s="38"/>
      <c r="M210" s="119"/>
      <c r="N210" s="38"/>
    </row>
    <row r="211" spans="1:14" s="53" customFormat="1" ht="9" customHeight="1">
      <c r="A211" s="41"/>
      <c r="B211" s="57"/>
      <c r="C211" s="243"/>
      <c r="D211" s="89"/>
      <c r="E211" s="89"/>
      <c r="F211" s="136"/>
      <c r="G211" s="139"/>
      <c r="H211" s="244"/>
      <c r="I211" s="144"/>
      <c r="J211" s="245"/>
      <c r="K211" s="38"/>
      <c r="L211" s="38"/>
      <c r="M211" s="114"/>
      <c r="N211" s="38"/>
    </row>
    <row r="212" spans="1:14" s="53" customFormat="1" ht="12.75">
      <c r="A212" s="68"/>
      <c r="B212" s="69"/>
      <c r="C212" s="246"/>
      <c r="D212" s="70"/>
      <c r="E212" s="72" t="s">
        <v>31</v>
      </c>
      <c r="F212" s="73">
        <f>SUM(F207:F211)</f>
        <v>3200</v>
      </c>
      <c r="G212" s="247"/>
      <c r="H212" s="96"/>
      <c r="I212" s="73"/>
      <c r="J212" s="74"/>
      <c r="K212" s="77"/>
      <c r="L212" s="77"/>
      <c r="M212" s="78"/>
      <c r="N212" s="77"/>
    </row>
    <row r="213" spans="1:14" s="53" customFormat="1" ht="9" customHeight="1">
      <c r="A213" s="122"/>
      <c r="B213" s="42"/>
      <c r="C213" s="43"/>
      <c r="D213" s="62"/>
      <c r="E213" s="89"/>
      <c r="F213" s="46"/>
      <c r="G213" s="47"/>
      <c r="H213" s="48"/>
      <c r="I213" s="64"/>
      <c r="J213" s="42"/>
      <c r="K213" s="38"/>
      <c r="L213" s="38"/>
      <c r="M213" s="39"/>
      <c r="N213" s="38"/>
    </row>
    <row r="214" spans="1:14" s="53" customFormat="1" ht="12.75">
      <c r="A214" s="41" t="s">
        <v>240</v>
      </c>
      <c r="B214" s="138" t="s">
        <v>226</v>
      </c>
      <c r="C214" s="230" t="s">
        <v>254</v>
      </c>
      <c r="D214" s="136" t="s">
        <v>255</v>
      </c>
      <c r="E214" s="248" t="s">
        <v>170</v>
      </c>
      <c r="F214" s="46">
        <v>825</v>
      </c>
      <c r="G214" s="47">
        <v>29.2</v>
      </c>
      <c r="H214" s="48">
        <v>3</v>
      </c>
      <c r="I214" s="130" t="s">
        <v>227</v>
      </c>
      <c r="J214" s="249" t="s">
        <v>93</v>
      </c>
      <c r="K214" s="232"/>
      <c r="L214" s="232"/>
      <c r="M214" s="233"/>
      <c r="N214" s="232"/>
    </row>
    <row r="215" spans="1:14" s="53" customFormat="1" ht="12.75">
      <c r="A215" s="41" t="s">
        <v>242</v>
      </c>
      <c r="B215" s="138" t="s">
        <v>229</v>
      </c>
      <c r="C215" s="230"/>
      <c r="D215" s="136"/>
      <c r="E215" s="248"/>
      <c r="F215" s="234"/>
      <c r="G215" s="47"/>
      <c r="H215" s="48"/>
      <c r="I215" s="130" t="s">
        <v>256</v>
      </c>
      <c r="J215" s="249"/>
      <c r="K215" s="232"/>
      <c r="L215" s="232"/>
      <c r="M215" s="233"/>
      <c r="N215" s="232"/>
    </row>
    <row r="216" spans="1:14" s="53" customFormat="1" ht="12.75">
      <c r="A216" s="41" t="s">
        <v>243</v>
      </c>
      <c r="B216" s="57" t="s">
        <v>232</v>
      </c>
      <c r="C216" s="230"/>
      <c r="D216" s="231"/>
      <c r="E216" s="89"/>
      <c r="F216" s="234"/>
      <c r="G216" s="47"/>
      <c r="H216" s="48"/>
      <c r="I216" s="130" t="s">
        <v>233</v>
      </c>
      <c r="J216" s="42"/>
      <c r="K216" s="232"/>
      <c r="L216" s="232"/>
      <c r="M216" s="233"/>
      <c r="N216" s="232"/>
    </row>
    <row r="217" spans="1:14" s="53" customFormat="1" ht="8.25" customHeight="1">
      <c r="A217" s="41"/>
      <c r="B217" s="138"/>
      <c r="C217" s="248"/>
      <c r="D217" s="136"/>
      <c r="E217" s="248"/>
      <c r="F217" s="84"/>
      <c r="G217" s="47"/>
      <c r="H217" s="125"/>
      <c r="I217" s="63"/>
      <c r="J217" s="138"/>
      <c r="K217" s="38"/>
      <c r="L217" s="38"/>
      <c r="M217" s="39"/>
      <c r="N217" s="38"/>
    </row>
    <row r="218" spans="1:14" s="53" customFormat="1" ht="12.75">
      <c r="A218" s="41" t="s">
        <v>257</v>
      </c>
      <c r="B218" s="138" t="s">
        <v>226</v>
      </c>
      <c r="C218" s="230" t="s">
        <v>258</v>
      </c>
      <c r="D218" s="136" t="s">
        <v>259</v>
      </c>
      <c r="E218" s="190" t="s">
        <v>55</v>
      </c>
      <c r="F218" s="46">
        <v>50</v>
      </c>
      <c r="G218" s="47">
        <v>35.5</v>
      </c>
      <c r="H218" s="48"/>
      <c r="I218" s="130" t="s">
        <v>227</v>
      </c>
      <c r="J218" s="249" t="s">
        <v>93</v>
      </c>
      <c r="K218" s="232"/>
      <c r="L218" s="232"/>
      <c r="M218" s="233"/>
      <c r="N218" s="232"/>
    </row>
    <row r="219" spans="1:14" s="53" customFormat="1" ht="12.75">
      <c r="A219" s="41" t="s">
        <v>260</v>
      </c>
      <c r="B219" s="138" t="s">
        <v>229</v>
      </c>
      <c r="C219" s="230"/>
      <c r="D219" s="136"/>
      <c r="E219" s="190"/>
      <c r="F219" s="234"/>
      <c r="G219" s="47"/>
      <c r="H219" s="48"/>
      <c r="I219" s="130" t="s">
        <v>256</v>
      </c>
      <c r="J219" s="249"/>
      <c r="K219" s="232"/>
      <c r="L219" s="232"/>
      <c r="M219" s="233"/>
      <c r="N219" s="232"/>
    </row>
    <row r="220" spans="1:14" s="53" customFormat="1" ht="12.75">
      <c r="A220" s="41" t="s">
        <v>261</v>
      </c>
      <c r="B220" s="57" t="s">
        <v>232</v>
      </c>
      <c r="C220" s="230"/>
      <c r="D220" s="231"/>
      <c r="E220" s="89"/>
      <c r="F220" s="234"/>
      <c r="G220" s="47"/>
      <c r="H220" s="48"/>
      <c r="I220" s="130" t="s">
        <v>233</v>
      </c>
      <c r="J220" s="42"/>
      <c r="K220" s="232"/>
      <c r="L220" s="232"/>
      <c r="M220" s="233"/>
      <c r="N220" s="232"/>
    </row>
    <row r="221" spans="1:14" s="53" customFormat="1" ht="9" customHeight="1">
      <c r="A221" s="122"/>
      <c r="B221" s="138"/>
      <c r="C221" s="248"/>
      <c r="D221" s="250"/>
      <c r="E221" s="248"/>
      <c r="F221" s="206"/>
      <c r="G221" s="47"/>
      <c r="H221" s="48"/>
      <c r="I221" s="63"/>
      <c r="J221" s="138"/>
      <c r="K221" s="38"/>
      <c r="L221" s="38"/>
      <c r="M221" s="39"/>
      <c r="N221" s="38"/>
    </row>
    <row r="222" spans="1:14" s="53" customFormat="1" ht="12.75">
      <c r="A222" s="41" t="s">
        <v>262</v>
      </c>
      <c r="B222" s="138" t="s">
        <v>226</v>
      </c>
      <c r="C222" s="230" t="s">
        <v>263</v>
      </c>
      <c r="D222" s="231">
        <v>20608112957</v>
      </c>
      <c r="E222" s="63" t="s">
        <v>264</v>
      </c>
      <c r="F222" s="46">
        <v>1065</v>
      </c>
      <c r="G222" s="47">
        <v>29.733333333333334</v>
      </c>
      <c r="H222" s="48">
        <v>3</v>
      </c>
      <c r="I222" s="130" t="s">
        <v>227</v>
      </c>
      <c r="J222" s="249" t="s">
        <v>93</v>
      </c>
      <c r="K222" s="232"/>
      <c r="L222" s="232"/>
      <c r="M222" s="233"/>
      <c r="N222" s="232"/>
    </row>
    <row r="223" spans="1:14" s="53" customFormat="1" ht="12.75">
      <c r="A223" s="41" t="s">
        <v>265</v>
      </c>
      <c r="B223" s="138" t="s">
        <v>229</v>
      </c>
      <c r="C223" s="230"/>
      <c r="D223" s="231"/>
      <c r="E223" s="63"/>
      <c r="F223" s="234"/>
      <c r="G223" s="47"/>
      <c r="H223" s="48"/>
      <c r="I223" s="130" t="s">
        <v>256</v>
      </c>
      <c r="J223" s="249"/>
      <c r="K223" s="232"/>
      <c r="L223" s="232"/>
      <c r="M223" s="233"/>
      <c r="N223" s="232"/>
    </row>
    <row r="224" spans="1:14" s="53" customFormat="1" ht="12.75">
      <c r="A224" s="41" t="s">
        <v>266</v>
      </c>
      <c r="B224" s="57" t="s">
        <v>232</v>
      </c>
      <c r="C224" s="230"/>
      <c r="D224" s="231"/>
      <c r="E224" s="89"/>
      <c r="F224" s="234"/>
      <c r="G224" s="47"/>
      <c r="H224" s="48"/>
      <c r="I224" s="130" t="s">
        <v>233</v>
      </c>
      <c r="J224" s="42"/>
      <c r="K224" s="232"/>
      <c r="L224" s="232"/>
      <c r="M224" s="233"/>
      <c r="N224" s="232"/>
    </row>
    <row r="225" spans="1:14" s="53" customFormat="1" ht="9" customHeight="1">
      <c r="A225" s="41"/>
      <c r="B225" s="136"/>
      <c r="C225" s="248"/>
      <c r="D225" s="136"/>
      <c r="E225" s="248"/>
      <c r="F225" s="206"/>
      <c r="G225" s="124"/>
      <c r="H225" s="48"/>
      <c r="I225" s="63"/>
      <c r="J225" s="138"/>
      <c r="K225" s="38"/>
      <c r="L225" s="38"/>
      <c r="M225" s="39"/>
      <c r="N225" s="38"/>
    </row>
    <row r="226" spans="1:14" s="53" customFormat="1" ht="25.5">
      <c r="A226" s="68"/>
      <c r="B226" s="69"/>
      <c r="C226" s="70"/>
      <c r="D226" s="71"/>
      <c r="E226" s="240" t="s">
        <v>267</v>
      </c>
      <c r="F226" s="73">
        <f>SUM(F214:F222)</f>
        <v>1940</v>
      </c>
      <c r="G226" s="75">
        <v>29.7</v>
      </c>
      <c r="H226" s="75"/>
      <c r="I226" s="153"/>
      <c r="J226" s="154"/>
      <c r="K226" s="155"/>
      <c r="L226" s="155"/>
      <c r="M226" s="78"/>
      <c r="N226" s="155"/>
    </row>
    <row r="227" spans="1:14" s="53" customFormat="1" ht="9" customHeight="1">
      <c r="A227" s="41"/>
      <c r="B227" s="42"/>
      <c r="C227" s="43"/>
      <c r="D227" s="79"/>
      <c r="E227" s="80"/>
      <c r="F227" s="47"/>
      <c r="G227" s="47"/>
      <c r="H227" s="251"/>
      <c r="I227" s="42"/>
      <c r="J227" s="160"/>
      <c r="K227" s="38"/>
      <c r="L227" s="38"/>
      <c r="M227" s="81"/>
      <c r="N227" s="38"/>
    </row>
    <row r="228" spans="1:14" s="127" customFormat="1" ht="12.75">
      <c r="A228" s="252">
        <v>53</v>
      </c>
      <c r="B228" s="42" t="s">
        <v>268</v>
      </c>
      <c r="C228" s="43" t="s">
        <v>269</v>
      </c>
      <c r="D228" s="62" t="s">
        <v>270</v>
      </c>
      <c r="E228" s="89" t="s">
        <v>140</v>
      </c>
      <c r="F228" s="46">
        <v>310</v>
      </c>
      <c r="G228" s="47">
        <v>33.733333333333334</v>
      </c>
      <c r="H228" s="48"/>
      <c r="I228" s="64" t="s">
        <v>271</v>
      </c>
      <c r="J228" s="42"/>
      <c r="K228" s="253"/>
      <c r="L228" s="253"/>
      <c r="M228" s="254"/>
      <c r="N228" s="253"/>
    </row>
    <row r="229" spans="1:14" s="127" customFormat="1" ht="9" customHeight="1">
      <c r="A229" s="255"/>
      <c r="B229" s="57"/>
      <c r="C229" s="123"/>
      <c r="D229" s="44"/>
      <c r="E229" s="45"/>
      <c r="F229" s="46"/>
      <c r="G229" s="47"/>
      <c r="H229" s="48"/>
      <c r="I229" s="126"/>
      <c r="J229" s="57"/>
      <c r="K229" s="38"/>
      <c r="L229" s="38"/>
      <c r="M229" s="81"/>
      <c r="N229" s="38"/>
    </row>
    <row r="230" spans="1:14" s="127" customFormat="1" ht="12.75">
      <c r="A230" s="41">
        <v>54</v>
      </c>
      <c r="B230" s="57" t="s">
        <v>268</v>
      </c>
      <c r="C230" s="123" t="s">
        <v>272</v>
      </c>
      <c r="D230" s="44">
        <v>20427090153</v>
      </c>
      <c r="E230" s="89" t="s">
        <v>273</v>
      </c>
      <c r="F230" s="46">
        <v>135.1119787060932</v>
      </c>
      <c r="G230" s="47">
        <v>38.56666666666667</v>
      </c>
      <c r="H230" s="48"/>
      <c r="I230" s="64" t="s">
        <v>271</v>
      </c>
      <c r="J230" s="57"/>
      <c r="K230" s="253"/>
      <c r="L230" s="253"/>
      <c r="M230" s="254"/>
      <c r="N230" s="253"/>
    </row>
    <row r="231" spans="1:14" s="127" customFormat="1" ht="9" customHeight="1">
      <c r="A231" s="41"/>
      <c r="B231" s="57"/>
      <c r="C231" s="123"/>
      <c r="D231" s="44"/>
      <c r="E231" s="45"/>
      <c r="F231" s="46"/>
      <c r="G231" s="47"/>
      <c r="H231" s="48"/>
      <c r="I231" s="126"/>
      <c r="J231" s="57"/>
      <c r="K231" s="38"/>
      <c r="L231" s="38"/>
      <c r="M231" s="81"/>
      <c r="N231" s="38"/>
    </row>
    <row r="232" spans="1:14" s="127" customFormat="1" ht="12.75">
      <c r="A232" s="41">
        <v>55</v>
      </c>
      <c r="B232" s="57" t="s">
        <v>268</v>
      </c>
      <c r="C232" s="123" t="s">
        <v>274</v>
      </c>
      <c r="D232" s="44" t="s">
        <v>275</v>
      </c>
      <c r="E232" s="45" t="s">
        <v>21</v>
      </c>
      <c r="F232" s="46">
        <v>60</v>
      </c>
      <c r="G232" s="47">
        <v>41.63333333333333</v>
      </c>
      <c r="H232" s="48"/>
      <c r="I232" s="64" t="s">
        <v>271</v>
      </c>
      <c r="J232" s="57"/>
      <c r="K232" s="256"/>
      <c r="L232" s="256"/>
      <c r="M232" s="257"/>
      <c r="N232" s="256"/>
    </row>
    <row r="233" spans="1:14" s="127" customFormat="1" ht="9" customHeight="1">
      <c r="A233" s="41"/>
      <c r="B233" s="57"/>
      <c r="C233" s="123"/>
      <c r="D233" s="44"/>
      <c r="E233" s="45"/>
      <c r="F233" s="46"/>
      <c r="G233" s="47"/>
      <c r="H233" s="48"/>
      <c r="I233" s="126"/>
      <c r="J233" s="57"/>
      <c r="K233" s="38"/>
      <c r="L233" s="38"/>
      <c r="M233" s="81"/>
      <c r="N233" s="38"/>
    </row>
    <row r="234" spans="1:14" s="127" customFormat="1" ht="12.75">
      <c r="A234" s="41">
        <v>56</v>
      </c>
      <c r="B234" s="57" t="s">
        <v>268</v>
      </c>
      <c r="C234" s="123" t="s">
        <v>276</v>
      </c>
      <c r="D234" s="44" t="s">
        <v>277</v>
      </c>
      <c r="E234" s="45" t="s">
        <v>21</v>
      </c>
      <c r="F234" s="46">
        <v>260</v>
      </c>
      <c r="G234" s="47">
        <v>32.13333333333333</v>
      </c>
      <c r="H234" s="48"/>
      <c r="I234" s="64" t="s">
        <v>271</v>
      </c>
      <c r="J234" s="57"/>
      <c r="K234" s="253"/>
      <c r="L234" s="253"/>
      <c r="M234" s="254"/>
      <c r="N234" s="253"/>
    </row>
    <row r="235" spans="1:14" s="127" customFormat="1" ht="9" customHeight="1">
      <c r="A235" s="41"/>
      <c r="B235" s="57"/>
      <c r="C235" s="123"/>
      <c r="D235" s="44"/>
      <c r="E235" s="45"/>
      <c r="F235" s="258"/>
      <c r="G235" s="47"/>
      <c r="H235" s="48"/>
      <c r="I235" s="126"/>
      <c r="J235" s="57"/>
      <c r="K235" s="38"/>
      <c r="L235" s="38"/>
      <c r="M235" s="81"/>
      <c r="N235" s="38"/>
    </row>
    <row r="236" spans="1:14" s="127" customFormat="1" ht="12.75">
      <c r="A236" s="41">
        <v>57</v>
      </c>
      <c r="B236" s="57" t="s">
        <v>268</v>
      </c>
      <c r="C236" s="123" t="s">
        <v>278</v>
      </c>
      <c r="D236" s="44" t="s">
        <v>279</v>
      </c>
      <c r="E236" s="45" t="s">
        <v>21</v>
      </c>
      <c r="F236" s="46">
        <v>150</v>
      </c>
      <c r="G236" s="47">
        <v>35.06666666666667</v>
      </c>
      <c r="H236" s="48"/>
      <c r="I236" s="64" t="s">
        <v>271</v>
      </c>
      <c r="J236" s="57"/>
      <c r="K236" s="253"/>
      <c r="L236" s="253"/>
      <c r="M236" s="254"/>
      <c r="N236" s="253"/>
    </row>
    <row r="237" spans="1:14" s="127" customFormat="1" ht="9" customHeight="1">
      <c r="A237" s="41"/>
      <c r="B237" s="57"/>
      <c r="C237" s="123"/>
      <c r="D237" s="44"/>
      <c r="E237" s="45"/>
      <c r="F237" s="46"/>
      <c r="G237" s="47"/>
      <c r="H237" s="48"/>
      <c r="I237" s="126"/>
      <c r="J237" s="57"/>
      <c r="K237" s="167"/>
      <c r="L237" s="167"/>
      <c r="M237" s="81"/>
      <c r="N237" s="167"/>
    </row>
    <row r="238" spans="1:14" s="127" customFormat="1" ht="12.75">
      <c r="A238" s="41">
        <v>58</v>
      </c>
      <c r="B238" s="57" t="s">
        <v>268</v>
      </c>
      <c r="C238" s="123" t="s">
        <v>280</v>
      </c>
      <c r="D238" s="44" t="s">
        <v>281</v>
      </c>
      <c r="E238" s="45" t="s">
        <v>21</v>
      </c>
      <c r="F238" s="46">
        <v>355</v>
      </c>
      <c r="G238" s="47">
        <v>38.36666666666667</v>
      </c>
      <c r="H238" s="48"/>
      <c r="I238" s="64" t="s">
        <v>271</v>
      </c>
      <c r="J238" s="57"/>
      <c r="K238" s="259"/>
      <c r="L238" s="259"/>
      <c r="M238" s="260"/>
      <c r="N238" s="261"/>
    </row>
    <row r="239" spans="1:14" s="127" customFormat="1" ht="9" customHeight="1">
      <c r="A239" s="41"/>
      <c r="B239" s="57"/>
      <c r="C239" s="123"/>
      <c r="D239" s="44"/>
      <c r="E239" s="45"/>
      <c r="F239" s="46"/>
      <c r="G239" s="47"/>
      <c r="H239" s="48"/>
      <c r="I239" s="126"/>
      <c r="J239" s="57"/>
      <c r="K239" s="262"/>
      <c r="L239" s="262"/>
      <c r="M239" s="81"/>
      <c r="N239" s="262"/>
    </row>
    <row r="240" spans="1:14" s="127" customFormat="1" ht="12" customHeight="1">
      <c r="A240" s="41">
        <v>59</v>
      </c>
      <c r="B240" s="57" t="s">
        <v>268</v>
      </c>
      <c r="C240" s="123" t="s">
        <v>282</v>
      </c>
      <c r="D240" s="44" t="s">
        <v>283</v>
      </c>
      <c r="E240" s="45" t="s">
        <v>106</v>
      </c>
      <c r="F240" s="46">
        <v>110</v>
      </c>
      <c r="G240" s="47">
        <v>35.833333333333336</v>
      </c>
      <c r="H240" s="48"/>
      <c r="I240" s="64" t="s">
        <v>271</v>
      </c>
      <c r="J240" s="57"/>
      <c r="K240" s="263"/>
      <c r="L240" s="263"/>
      <c r="M240" s="254"/>
      <c r="N240" s="263"/>
    </row>
    <row r="241" spans="1:14" s="127" customFormat="1" ht="9" customHeight="1">
      <c r="A241" s="41"/>
      <c r="B241" s="57"/>
      <c r="C241" s="123"/>
      <c r="D241" s="44"/>
      <c r="E241" s="45"/>
      <c r="F241" s="46"/>
      <c r="G241" s="47"/>
      <c r="H241" s="48"/>
      <c r="I241" s="126"/>
      <c r="J241" s="57"/>
      <c r="K241" s="38"/>
      <c r="L241" s="38"/>
      <c r="M241" s="81"/>
      <c r="N241" s="38"/>
    </row>
    <row r="242" spans="1:14" s="127" customFormat="1" ht="12.75">
      <c r="A242" s="41">
        <v>60</v>
      </c>
      <c r="B242" s="57" t="s">
        <v>268</v>
      </c>
      <c r="C242" s="123" t="s">
        <v>284</v>
      </c>
      <c r="D242" s="44" t="s">
        <v>285</v>
      </c>
      <c r="E242" s="89" t="s">
        <v>286</v>
      </c>
      <c r="F242" s="46">
        <v>185</v>
      </c>
      <c r="G242" s="47">
        <v>34.96666666666667</v>
      </c>
      <c r="H242" s="48"/>
      <c r="I242" s="64" t="s">
        <v>271</v>
      </c>
      <c r="J242" s="57"/>
      <c r="K242" s="264"/>
      <c r="L242" s="264"/>
      <c r="M242" s="254"/>
      <c r="N242" s="264"/>
    </row>
    <row r="243" spans="1:14" s="127" customFormat="1" ht="9" customHeight="1">
      <c r="A243" s="41"/>
      <c r="B243" s="44"/>
      <c r="C243" s="123"/>
      <c r="D243" s="44"/>
      <c r="E243" s="45"/>
      <c r="F243" s="46"/>
      <c r="G243" s="47"/>
      <c r="H243" s="48"/>
      <c r="I243" s="126"/>
      <c r="J243" s="57"/>
      <c r="K243" s="38"/>
      <c r="L243" s="38"/>
      <c r="M243" s="81"/>
      <c r="N243" s="38"/>
    </row>
    <row r="244" spans="1:14" s="127" customFormat="1" ht="12.75">
      <c r="A244" s="41">
        <v>61</v>
      </c>
      <c r="B244" s="57" t="s">
        <v>268</v>
      </c>
      <c r="C244" s="123" t="s">
        <v>287</v>
      </c>
      <c r="D244" s="62">
        <v>20177020150</v>
      </c>
      <c r="E244" s="45" t="s">
        <v>288</v>
      </c>
      <c r="F244" s="46">
        <v>240</v>
      </c>
      <c r="G244" s="47">
        <v>33.4</v>
      </c>
      <c r="H244" s="48"/>
      <c r="I244" s="64" t="s">
        <v>271</v>
      </c>
      <c r="J244" s="57"/>
      <c r="K244" s="264"/>
      <c r="L244" s="264"/>
      <c r="M244" s="265"/>
      <c r="N244" s="264"/>
    </row>
    <row r="245" spans="1:14" s="66" customFormat="1" ht="9" customHeight="1">
      <c r="A245" s="41"/>
      <c r="B245" s="102"/>
      <c r="C245" s="43"/>
      <c r="D245" s="62"/>
      <c r="E245" s="63"/>
      <c r="F245" s="84"/>
      <c r="G245" s="47"/>
      <c r="H245" s="48"/>
      <c r="I245" s="64"/>
      <c r="J245" s="42"/>
      <c r="K245" s="38"/>
      <c r="L245" s="38"/>
      <c r="M245" s="81"/>
      <c r="N245" s="38"/>
    </row>
    <row r="246" spans="1:14" s="53" customFormat="1" ht="12.75">
      <c r="A246" s="68"/>
      <c r="B246" s="91"/>
      <c r="C246" s="92"/>
      <c r="D246" s="93"/>
      <c r="E246" s="94" t="s">
        <v>31</v>
      </c>
      <c r="F246" s="73">
        <f>SUM(F228:F244)</f>
        <v>1805.1119787060932</v>
      </c>
      <c r="G246" s="95"/>
      <c r="H246" s="96"/>
      <c r="I246" s="97"/>
      <c r="J246" s="98"/>
      <c r="K246" s="120"/>
      <c r="L246" s="120"/>
      <c r="M246" s="121"/>
      <c r="N246" s="120"/>
    </row>
    <row r="247" spans="1:14" s="53" customFormat="1" ht="9" customHeight="1">
      <c r="A247" s="41"/>
      <c r="B247" s="132"/>
      <c r="C247" s="89"/>
      <c r="D247" s="138"/>
      <c r="E247" s="172"/>
      <c r="F247" s="134"/>
      <c r="G247" s="239"/>
      <c r="H247" s="48"/>
      <c r="I247" s="42"/>
      <c r="J247" s="42"/>
      <c r="K247" s="38"/>
      <c r="L247" s="38"/>
      <c r="M247" s="39"/>
      <c r="N247" s="38"/>
    </row>
    <row r="248" spans="1:14" ht="13.5" thickBot="1">
      <c r="A248" s="266"/>
      <c r="B248" s="267"/>
      <c r="C248" s="268"/>
      <c r="D248" s="269"/>
      <c r="E248" s="270" t="s">
        <v>289</v>
      </c>
      <c r="F248" s="271">
        <f>SUM(F246,F226,F212,F205,F189,F181,F159,F148,F140,F128,F117,F109,,F95,F84,F80,F76,F64,F48,F40,F32,F24,F16)</f>
        <v>83079.70029132914</v>
      </c>
      <c r="G248" s="272"/>
      <c r="H248" s="273"/>
      <c r="I248" s="274"/>
      <c r="J248" s="275"/>
      <c r="K248" s="276"/>
      <c r="L248" s="276"/>
      <c r="M248" s="277"/>
      <c r="N248" s="276"/>
    </row>
    <row r="249" spans="1:14" s="66" customFormat="1" ht="12.75">
      <c r="A249" s="278"/>
      <c r="B249" s="279"/>
      <c r="C249" s="280"/>
      <c r="D249" s="281"/>
      <c r="E249" s="282"/>
      <c r="F249" s="283"/>
      <c r="G249" s="284"/>
      <c r="H249" s="285"/>
      <c r="I249" s="127"/>
      <c r="J249" s="286"/>
      <c r="K249" s="127"/>
      <c r="L249" s="127"/>
      <c r="M249" s="29"/>
      <c r="N249" s="127"/>
    </row>
    <row r="250" spans="1:15" s="299" customFormat="1" ht="12" customHeight="1">
      <c r="A250" s="287" t="s">
        <v>290</v>
      </c>
      <c r="B250" s="288"/>
      <c r="C250" s="289"/>
      <c r="D250" s="290"/>
      <c r="E250" s="291"/>
      <c r="F250" s="292"/>
      <c r="G250" s="293"/>
      <c r="H250" s="294"/>
      <c r="I250" s="295"/>
      <c r="J250" s="296"/>
      <c r="K250" s="297"/>
      <c r="L250" s="297"/>
      <c r="M250" s="297"/>
      <c r="N250" s="297"/>
      <c r="O250" s="298"/>
    </row>
    <row r="251" spans="1:15" s="299" customFormat="1" ht="12.75">
      <c r="A251" s="300" t="s">
        <v>291</v>
      </c>
      <c r="B251" s="288"/>
      <c r="D251" s="293"/>
      <c r="E251" s="291"/>
      <c r="F251" s="292"/>
      <c r="G251" s="293"/>
      <c r="H251" s="294"/>
      <c r="I251" s="295"/>
      <c r="J251" s="296"/>
      <c r="K251" s="297"/>
      <c r="L251" s="297"/>
      <c r="M251" s="297"/>
      <c r="N251" s="297"/>
      <c r="O251" s="298"/>
    </row>
    <row r="252" spans="1:15" s="299" customFormat="1" ht="12.75">
      <c r="A252" s="301" t="s">
        <v>292</v>
      </c>
      <c r="B252" s="302"/>
      <c r="C252" s="303"/>
      <c r="D252" s="303"/>
      <c r="E252" s="304"/>
      <c r="F252" s="292"/>
      <c r="G252" s="293"/>
      <c r="H252" s="294"/>
      <c r="I252" s="295"/>
      <c r="J252" s="296"/>
      <c r="K252" s="297"/>
      <c r="L252" s="297"/>
      <c r="M252" s="297"/>
      <c r="N252" s="297"/>
      <c r="O252" s="298"/>
    </row>
    <row r="253" spans="1:15" s="299" customFormat="1" ht="12.75">
      <c r="A253" s="301"/>
      <c r="B253" s="302"/>
      <c r="C253" s="303"/>
      <c r="D253" s="303"/>
      <c r="E253" s="304"/>
      <c r="F253" s="292"/>
      <c r="G253" s="293"/>
      <c r="H253" s="294"/>
      <c r="I253" s="295"/>
      <c r="J253" s="296"/>
      <c r="K253" s="297"/>
      <c r="L253" s="297"/>
      <c r="M253" s="297"/>
      <c r="N253" s="297"/>
      <c r="O253" s="298"/>
    </row>
    <row r="254" spans="1:14" ht="12.75">
      <c r="A254" s="305" t="s">
        <v>293</v>
      </c>
      <c r="B254" s="306"/>
      <c r="C254" s="307"/>
      <c r="D254" s="308"/>
      <c r="E254" s="309"/>
      <c r="F254" s="310"/>
      <c r="G254" s="311"/>
      <c r="H254" s="312"/>
      <c r="I254" s="313"/>
      <c r="J254" s="308"/>
      <c r="K254" s="308"/>
      <c r="L254" s="308"/>
      <c r="M254" s="286"/>
      <c r="N254" s="308"/>
    </row>
    <row r="255" spans="1:14" s="66" customFormat="1" ht="12.75">
      <c r="A255" s="314" t="s">
        <v>294</v>
      </c>
      <c r="B255" s="29"/>
      <c r="C255" s="307"/>
      <c r="D255" s="308"/>
      <c r="E255" s="309"/>
      <c r="F255" s="315"/>
      <c r="G255" s="316"/>
      <c r="H255" s="317"/>
      <c r="J255" s="313"/>
      <c r="K255" s="313"/>
      <c r="L255" s="313"/>
      <c r="M255" s="286"/>
      <c r="N255" s="313"/>
    </row>
    <row r="256" spans="1:14" s="66" customFormat="1" ht="12.75">
      <c r="A256" s="314" t="s">
        <v>295</v>
      </c>
      <c r="B256" s="29"/>
      <c r="C256" s="307"/>
      <c r="D256" s="313"/>
      <c r="E256" s="309"/>
      <c r="F256" s="318"/>
      <c r="G256" s="319"/>
      <c r="H256" s="317"/>
      <c r="J256" s="313"/>
      <c r="K256" s="313"/>
      <c r="L256" s="313"/>
      <c r="M256" s="286"/>
      <c r="N256" s="313"/>
    </row>
    <row r="257" spans="1:14" s="66" customFormat="1" ht="12.75">
      <c r="A257" s="314" t="s">
        <v>296</v>
      </c>
      <c r="B257" s="29"/>
      <c r="C257" s="307"/>
      <c r="D257" s="313"/>
      <c r="E257" s="127"/>
      <c r="F257" s="320"/>
      <c r="G257" s="311"/>
      <c r="H257" s="317"/>
      <c r="I257" s="313"/>
      <c r="J257" s="313"/>
      <c r="K257" s="313"/>
      <c r="L257" s="313"/>
      <c r="M257" s="286"/>
      <c r="N257" s="313"/>
    </row>
    <row r="258" spans="1:14" ht="13.5" customHeight="1">
      <c r="A258" s="314" t="s">
        <v>297</v>
      </c>
      <c r="B258" s="29"/>
      <c r="C258" s="307"/>
      <c r="D258" s="313"/>
      <c r="E258" s="321"/>
      <c r="F258" s="322"/>
      <c r="G258" s="323"/>
      <c r="H258" s="317"/>
      <c r="I258" s="313"/>
      <c r="J258" s="308"/>
      <c r="K258" s="308"/>
      <c r="L258" s="308"/>
      <c r="M258" s="286"/>
      <c r="N258" s="308"/>
    </row>
    <row r="259" spans="1:14" ht="12.75">
      <c r="A259" s="314" t="s">
        <v>298</v>
      </c>
      <c r="B259" s="29"/>
      <c r="C259" s="307"/>
      <c r="D259" s="313"/>
      <c r="E259" s="321"/>
      <c r="F259" s="322"/>
      <c r="G259" s="323"/>
      <c r="H259" s="317"/>
      <c r="I259" s="313"/>
      <c r="J259" s="308"/>
      <c r="K259" s="308"/>
      <c r="L259" s="308"/>
      <c r="M259" s="286"/>
      <c r="N259" s="308"/>
    </row>
    <row r="260" spans="1:14" ht="12.75">
      <c r="A260" s="314" t="s">
        <v>299</v>
      </c>
      <c r="B260" s="29"/>
      <c r="C260" s="307"/>
      <c r="D260" s="313"/>
      <c r="E260" s="324"/>
      <c r="F260" s="322"/>
      <c r="G260" s="323"/>
      <c r="H260" s="325"/>
      <c r="I260" s="308"/>
      <c r="J260" s="308"/>
      <c r="K260" s="308"/>
      <c r="L260" s="308"/>
      <c r="M260" s="286"/>
      <c r="N260" s="308"/>
    </row>
    <row r="261" spans="1:14" ht="12.75">
      <c r="A261" s="326" t="s">
        <v>300</v>
      </c>
      <c r="B261" s="286"/>
      <c r="C261" s="307"/>
      <c r="D261" s="313"/>
      <c r="E261" s="324"/>
      <c r="F261" s="322"/>
      <c r="G261" s="323"/>
      <c r="H261" s="325"/>
      <c r="I261" s="308"/>
      <c r="J261" s="308"/>
      <c r="K261" s="308"/>
      <c r="L261" s="308"/>
      <c r="M261" s="286"/>
      <c r="N261" s="308"/>
    </row>
    <row r="262" spans="1:14" ht="8.25" customHeight="1">
      <c r="A262" s="327"/>
      <c r="B262" s="304"/>
      <c r="C262" s="328"/>
      <c r="D262" s="329"/>
      <c r="E262" s="330"/>
      <c r="F262" s="322"/>
      <c r="G262" s="323"/>
      <c r="H262" s="325"/>
      <c r="I262" s="304"/>
      <c r="J262" s="304"/>
      <c r="K262" s="304"/>
      <c r="L262" s="304"/>
      <c r="M262" s="286"/>
      <c r="N262" s="304"/>
    </row>
    <row r="263" spans="1:14" ht="15">
      <c r="A263" s="331" t="s">
        <v>301</v>
      </c>
      <c r="B263" s="332" t="s">
        <v>302</v>
      </c>
      <c r="C263" s="332"/>
      <c r="D263" s="333"/>
      <c r="E263" s="164"/>
      <c r="F263" s="334"/>
      <c r="G263" s="335"/>
      <c r="H263" s="325"/>
      <c r="I263" s="336"/>
      <c r="J263" s="337"/>
      <c r="K263" s="337"/>
      <c r="L263" s="337"/>
      <c r="M263" s="286"/>
      <c r="N263" s="337"/>
    </row>
    <row r="264" spans="1:14" ht="12.75">
      <c r="A264" s="331" t="s">
        <v>303</v>
      </c>
      <c r="B264" s="338" t="s">
        <v>304</v>
      </c>
      <c r="C264" s="328"/>
      <c r="D264" s="329"/>
      <c r="E264" s="330"/>
      <c r="F264" s="322"/>
      <c r="G264" s="323"/>
      <c r="H264" s="325"/>
      <c r="I264" s="304"/>
      <c r="J264" s="304"/>
      <c r="K264" s="304"/>
      <c r="L264" s="304"/>
      <c r="M264" s="286"/>
      <c r="N264" s="304"/>
    </row>
    <row r="265" spans="1:14" ht="12.75">
      <c r="A265" s="339"/>
      <c r="B265" s="337"/>
      <c r="C265" s="332"/>
      <c r="D265" s="333"/>
      <c r="E265" s="164"/>
      <c r="F265" s="334"/>
      <c r="G265" s="335"/>
      <c r="H265" s="325"/>
      <c r="I265" s="308"/>
      <c r="J265" s="308"/>
      <c r="K265" s="308"/>
      <c r="L265" s="308"/>
      <c r="M265" s="286"/>
      <c r="N265" s="308"/>
    </row>
    <row r="266" spans="1:14" ht="12.75">
      <c r="A266" s="326" t="s">
        <v>305</v>
      </c>
      <c r="B266" s="332" t="s">
        <v>306</v>
      </c>
      <c r="C266" s="332"/>
      <c r="D266" s="333"/>
      <c r="E266" s="164"/>
      <c r="F266" s="334"/>
      <c r="G266" s="335"/>
      <c r="H266" s="325"/>
      <c r="I266" s="308"/>
      <c r="J266" s="308"/>
      <c r="K266" s="308"/>
      <c r="L266" s="308"/>
      <c r="M266" s="286"/>
      <c r="N266" s="308"/>
    </row>
    <row r="267" spans="1:14" ht="12.75">
      <c r="A267" s="326" t="s">
        <v>307</v>
      </c>
      <c r="B267" s="332" t="s">
        <v>308</v>
      </c>
      <c r="C267" s="332"/>
      <c r="D267" s="333"/>
      <c r="E267" s="164"/>
      <c r="F267" s="334"/>
      <c r="G267" s="335"/>
      <c r="H267" s="325"/>
      <c r="I267" s="308"/>
      <c r="J267" s="308"/>
      <c r="K267" s="308"/>
      <c r="L267" s="308"/>
      <c r="M267" s="286"/>
      <c r="N267" s="308"/>
    </row>
    <row r="268" spans="1:14" ht="12.75">
      <c r="A268" s="326"/>
      <c r="B268" s="332" t="s">
        <v>309</v>
      </c>
      <c r="C268" s="332"/>
      <c r="D268" s="333"/>
      <c r="E268" s="164"/>
      <c r="F268" s="334"/>
      <c r="G268" s="335"/>
      <c r="H268" s="325"/>
      <c r="I268" s="308"/>
      <c r="J268" s="308"/>
      <c r="K268" s="308"/>
      <c r="L268" s="308"/>
      <c r="M268" s="286"/>
      <c r="N268" s="308"/>
    </row>
    <row r="269" spans="1:14" ht="12.75">
      <c r="A269" s="326" t="s">
        <v>310</v>
      </c>
      <c r="B269" s="332" t="s">
        <v>311</v>
      </c>
      <c r="C269" s="332"/>
      <c r="D269" s="333"/>
      <c r="E269" s="164"/>
      <c r="F269" s="334"/>
      <c r="G269" s="335"/>
      <c r="H269" s="325"/>
      <c r="I269" s="308"/>
      <c r="J269" s="308"/>
      <c r="K269" s="308"/>
      <c r="L269" s="308"/>
      <c r="M269" s="286"/>
      <c r="N269" s="308"/>
    </row>
    <row r="270" spans="1:14" ht="12.75">
      <c r="A270" s="326"/>
      <c r="B270" s="332"/>
      <c r="C270" s="332"/>
      <c r="D270" s="333"/>
      <c r="E270" s="164"/>
      <c r="F270" s="334"/>
      <c r="G270" s="335"/>
      <c r="H270" s="325"/>
      <c r="I270" s="308"/>
      <c r="J270" s="308"/>
      <c r="K270" s="308"/>
      <c r="L270" s="308"/>
      <c r="M270" s="286"/>
      <c r="N270" s="308"/>
    </row>
    <row r="271" spans="1:14" s="66" customFormat="1" ht="12.75">
      <c r="A271" s="326" t="s">
        <v>312</v>
      </c>
      <c r="B271" s="321" t="s">
        <v>313</v>
      </c>
      <c r="C271" s="280"/>
      <c r="D271" s="281"/>
      <c r="E271" s="127"/>
      <c r="F271" s="334"/>
      <c r="G271" s="335"/>
      <c r="H271" s="317"/>
      <c r="I271" s="313"/>
      <c r="J271" s="313"/>
      <c r="K271" s="313"/>
      <c r="L271" s="313"/>
      <c r="M271" s="286"/>
      <c r="N271" s="313"/>
    </row>
    <row r="272" spans="1:14" s="66" customFormat="1" ht="12.75">
      <c r="A272" s="340" t="s">
        <v>314</v>
      </c>
      <c r="B272" s="280" t="s">
        <v>315</v>
      </c>
      <c r="C272" s="341"/>
      <c r="D272" s="342"/>
      <c r="E272" s="322"/>
      <c r="F272" s="343"/>
      <c r="G272" s="343"/>
      <c r="H272" s="13"/>
      <c r="I272" s="313"/>
      <c r="K272" s="53"/>
      <c r="L272" s="53"/>
      <c r="N272" s="53"/>
    </row>
    <row r="273" spans="1:14" s="66" customFormat="1" ht="13.5" customHeight="1">
      <c r="A273" s="326" t="s">
        <v>316</v>
      </c>
      <c r="B273" s="321" t="s">
        <v>317</v>
      </c>
      <c r="C273" s="307"/>
      <c r="D273" s="344"/>
      <c r="E273" s="127"/>
      <c r="F273" s="334"/>
      <c r="G273" s="335"/>
      <c r="H273" s="317"/>
      <c r="I273" s="313"/>
      <c r="J273" s="313"/>
      <c r="K273" s="313"/>
      <c r="L273" s="313"/>
      <c r="M273" s="286"/>
      <c r="N273" s="313"/>
    </row>
    <row r="274" spans="1:14" s="66" customFormat="1" ht="12.75">
      <c r="A274" s="326" t="s">
        <v>318</v>
      </c>
      <c r="B274" s="321" t="s">
        <v>319</v>
      </c>
      <c r="C274" s="280"/>
      <c r="D274" s="281"/>
      <c r="E274" s="127"/>
      <c r="F274" s="334"/>
      <c r="G274" s="335"/>
      <c r="H274" s="317"/>
      <c r="I274" s="313"/>
      <c r="J274" s="313"/>
      <c r="K274" s="313"/>
      <c r="L274" s="313"/>
      <c r="M274" s="286"/>
      <c r="N274" s="313"/>
    </row>
    <row r="275" spans="1:14" s="346" customFormat="1" ht="12.75">
      <c r="A275" s="314" t="s">
        <v>320</v>
      </c>
      <c r="B275" s="66" t="s">
        <v>321</v>
      </c>
      <c r="C275" s="66"/>
      <c r="D275" s="66"/>
      <c r="E275" s="308"/>
      <c r="F275" s="345"/>
      <c r="G275" s="323"/>
      <c r="H275" s="325"/>
      <c r="I275" s="337"/>
      <c r="J275" s="337"/>
      <c r="K275" s="337"/>
      <c r="L275" s="337"/>
      <c r="M275" s="286"/>
      <c r="N275" s="337"/>
    </row>
    <row r="276" spans="1:14" s="66" customFormat="1" ht="12" customHeight="1">
      <c r="A276" s="326" t="s">
        <v>322</v>
      </c>
      <c r="B276" s="321" t="s">
        <v>323</v>
      </c>
      <c r="C276" s="280"/>
      <c r="D276" s="281"/>
      <c r="E276" s="127"/>
      <c r="F276" s="334"/>
      <c r="G276" s="335"/>
      <c r="H276" s="317"/>
      <c r="I276" s="313"/>
      <c r="J276" s="313"/>
      <c r="K276" s="313"/>
      <c r="L276" s="313"/>
      <c r="M276" s="286"/>
      <c r="N276" s="313"/>
    </row>
    <row r="277" spans="1:14" s="66" customFormat="1" ht="12.75">
      <c r="A277" s="326"/>
      <c r="B277" s="321" t="s">
        <v>324</v>
      </c>
      <c r="C277" s="280"/>
      <c r="D277" s="281"/>
      <c r="E277" s="127"/>
      <c r="F277" s="334"/>
      <c r="G277" s="335"/>
      <c r="H277" s="317"/>
      <c r="I277" s="313"/>
      <c r="J277" s="313"/>
      <c r="K277" s="313"/>
      <c r="L277" s="313"/>
      <c r="M277" s="286"/>
      <c r="N277" s="313"/>
    </row>
    <row r="278" spans="1:14" s="66" customFormat="1" ht="12.75">
      <c r="A278" s="326"/>
      <c r="B278" s="321" t="s">
        <v>325</v>
      </c>
      <c r="C278" s="280"/>
      <c r="D278" s="281"/>
      <c r="E278" s="127"/>
      <c r="F278" s="334"/>
      <c r="G278" s="335"/>
      <c r="H278" s="317"/>
      <c r="I278" s="313"/>
      <c r="J278" s="313"/>
      <c r="K278" s="313"/>
      <c r="L278" s="313"/>
      <c r="M278" s="286"/>
      <c r="N278" s="313"/>
    </row>
    <row r="279" spans="1:14" s="346" customFormat="1" ht="12.75">
      <c r="A279" s="314"/>
      <c r="B279" s="40"/>
      <c r="C279" s="40"/>
      <c r="D279" s="40"/>
      <c r="E279" s="308"/>
      <c r="F279" s="345"/>
      <c r="G279" s="323"/>
      <c r="H279" s="325"/>
      <c r="I279" s="337"/>
      <c r="J279" s="337"/>
      <c r="K279" s="337"/>
      <c r="L279" s="337"/>
      <c r="M279" s="286"/>
      <c r="N279" s="337"/>
    </row>
    <row r="280" spans="1:14" s="346" customFormat="1" ht="12.75">
      <c r="A280" s="314"/>
      <c r="B280" s="40"/>
      <c r="C280" s="40"/>
      <c r="D280" s="40"/>
      <c r="E280" s="308"/>
      <c r="F280" s="345"/>
      <c r="G280" s="323"/>
      <c r="H280" s="325"/>
      <c r="I280" s="337"/>
      <c r="J280" s="337"/>
      <c r="K280" s="337"/>
      <c r="L280" s="337"/>
      <c r="M280" s="286"/>
      <c r="N280" s="337"/>
    </row>
    <row r="281" spans="1:10" s="346" customFormat="1" ht="12.75">
      <c r="A281" s="347"/>
      <c r="B281" s="348"/>
      <c r="C281" s="349"/>
      <c r="D281" s="349"/>
      <c r="E281" s="350"/>
      <c r="F281" s="351"/>
      <c r="G281" s="352"/>
      <c r="H281" s="353"/>
      <c r="J281" s="354"/>
    </row>
    <row r="282" spans="1:10" s="346" customFormat="1" ht="12.75">
      <c r="A282" s="355" t="s">
        <v>326</v>
      </c>
      <c r="B282" s="292"/>
      <c r="C282" s="54"/>
      <c r="D282" s="356"/>
      <c r="E282" s="350"/>
      <c r="F282" s="357"/>
      <c r="G282" s="358"/>
      <c r="H282" s="359"/>
      <c r="J282" s="354"/>
    </row>
    <row r="283" spans="1:10" s="346" customFormat="1" ht="12.75">
      <c r="A283" s="355"/>
      <c r="B283" s="292"/>
      <c r="C283" s="54"/>
      <c r="D283" s="356"/>
      <c r="E283" s="350"/>
      <c r="F283" s="357"/>
      <c r="G283" s="358"/>
      <c r="H283" s="359"/>
      <c r="J283" s="354"/>
    </row>
    <row r="284" spans="1:10" s="346" customFormat="1" ht="12.75">
      <c r="A284" s="355"/>
      <c r="B284" s="292"/>
      <c r="C284" s="54"/>
      <c r="D284" s="356"/>
      <c r="E284" s="350"/>
      <c r="F284" s="357"/>
      <c r="G284" s="358"/>
      <c r="H284" s="359"/>
      <c r="J284" s="354"/>
    </row>
    <row r="285" spans="1:10" s="346" customFormat="1" ht="12.75">
      <c r="A285" s="360"/>
      <c r="B285" s="348"/>
      <c r="C285" s="349"/>
      <c r="D285" s="349"/>
      <c r="E285" s="350"/>
      <c r="F285" s="361"/>
      <c r="G285" s="352"/>
      <c r="H285" s="353"/>
      <c r="J285" s="354"/>
    </row>
    <row r="286" spans="1:10" s="346" customFormat="1" ht="12.75">
      <c r="A286" s="355" t="s">
        <v>327</v>
      </c>
      <c r="B286" s="292"/>
      <c r="C286" s="54"/>
      <c r="D286" s="350"/>
      <c r="E286" s="350"/>
      <c r="F286" s="357"/>
      <c r="G286" s="358"/>
      <c r="H286" s="359"/>
      <c r="J286" s="354"/>
    </row>
  </sheetData>
  <hyperlinks>
    <hyperlink ref="A251" r:id="rId1" display="rikoiloffers@mms.gov"/>
  </hyperlinks>
  <printOptions horizontalCentered="1"/>
  <pageMargins left="0" right="0" top="0.35" bottom="0.35" header="0.25" footer="0.25"/>
  <pageSetup fitToHeight="6" horizontalDpi="600" verticalDpi="600" orientation="landscape" scale="64" r:id="rId2"/>
  <headerFooter alignWithMargins="0">
    <oddFooter>&amp;C&amp;P of &amp;N</oddFooter>
  </headerFooter>
  <rowBreaks count="2" manualBreakCount="2">
    <brk id="69" max="255" man="1"/>
    <brk id="2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Kronebusch</dc:creator>
  <cp:keywords/>
  <dc:description/>
  <cp:lastModifiedBy>Robert Kronebusch</cp:lastModifiedBy>
  <dcterms:created xsi:type="dcterms:W3CDTF">2008-10-22T18:56:26Z</dcterms:created>
  <dcterms:modified xsi:type="dcterms:W3CDTF">2008-10-22T18:57:38Z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