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30" yWindow="180" windowWidth="6705" windowHeight="11640" activeTab="0"/>
  </bookViews>
  <sheets>
    <sheet name="Sheet1" sheetId="1" r:id="rId1"/>
    <sheet name="Sheet2" sheetId="2" r:id="rId2"/>
    <sheet name="Sheet3" sheetId="3" r:id="rId3"/>
  </sheets>
  <definedNames>
    <definedName name="_xlnm.Print_Area" localSheetId="0">'Sheet1'!$A$1:$G$273</definedName>
    <definedName name="_xlnm.Print_Titles" localSheetId="0">'Sheet1'!$2:$3</definedName>
    <definedName name="Text1" localSheetId="0">'Sheet1'!#REF!</definedName>
    <definedName name="Text2" localSheetId="0">'Sheet1'!#REF!</definedName>
    <definedName name="Z_220DFB51_15C3_48DB_8AAD_D1AA85136080_.wvu.Cols" localSheetId="0" hidden="1">'Sheet1'!$D:$F</definedName>
    <definedName name="Z_220DFB51_15C3_48DB_8AAD_D1AA85136080_.wvu.PrintArea" localSheetId="0" hidden="1">'Sheet1'!$A$1:$G$273</definedName>
    <definedName name="Z_220DFB51_15C3_48DB_8AAD_D1AA85136080_.wvu.PrintTitles" localSheetId="0" hidden="1">'Sheet1'!$2:$3</definedName>
    <definedName name="Z_46CF2843_D7D8_4AB9_AA77_E83825CDB17F_.wvu.Cols" localSheetId="0" hidden="1">'Sheet1'!$D:$F</definedName>
    <definedName name="Z_46CF2843_D7D8_4AB9_AA77_E83825CDB17F_.wvu.PrintArea" localSheetId="0" hidden="1">'Sheet1'!$A$1:$G$273</definedName>
    <definedName name="Z_46CF2843_D7D8_4AB9_AA77_E83825CDB17F_.wvu.PrintTitles" localSheetId="0" hidden="1">'Sheet1'!$2:$3</definedName>
    <definedName name="Z_642DA487_5A87_4FCE_9982_A835DCDB737D_.wvu.Cols" localSheetId="0" hidden="1">'Sheet1'!$D:$F</definedName>
    <definedName name="Z_642DA487_5A87_4FCE_9982_A835DCDB737D_.wvu.PrintArea" localSheetId="0" hidden="1">'Sheet1'!$A$1:$G$273</definedName>
    <definedName name="Z_642DA487_5A87_4FCE_9982_A835DCDB737D_.wvu.PrintTitles" localSheetId="0" hidden="1">'Sheet1'!$2:$3</definedName>
    <definedName name="Z_BE68F22C_F685_4EDB_BF06_BF5C2F29A4B2_.wvu.Cols" localSheetId="0" hidden="1">'Sheet1'!$D:$F</definedName>
    <definedName name="Z_BE68F22C_F685_4EDB_BF06_BF5C2F29A4B2_.wvu.PrintArea" localSheetId="0" hidden="1">'Sheet1'!$A$1:$G$273</definedName>
    <definedName name="Z_BE68F22C_F685_4EDB_BF06_BF5C2F29A4B2_.wvu.PrintTitles" localSheetId="0" hidden="1">'Sheet1'!$2:$3</definedName>
    <definedName name="Z_F2576C89_E939_401D_BDCC_E6B770DF463E_.wvu.Cols" localSheetId="0" hidden="1">'Sheet1'!$D:$F</definedName>
    <definedName name="Z_F2576C89_E939_401D_BDCC_E6B770DF463E_.wvu.PrintArea" localSheetId="0" hidden="1">'Sheet1'!$A$1:$G$273</definedName>
    <definedName name="Z_F2576C89_E939_401D_BDCC_E6B770DF463E_.wvu.PrintTitles" localSheetId="0" hidden="1">'Sheet1'!$2:$3</definedName>
  </definedNames>
  <calcPr fullCalcOnLoad="1"/>
</workbook>
</file>

<file path=xl/sharedStrings.xml><?xml version="1.0" encoding="utf-8"?>
<sst xmlns="http://schemas.openxmlformats.org/spreadsheetml/2006/main" count="407" uniqueCount="337">
  <si>
    <t>Benchmark Goal: 20.00</t>
  </si>
  <si>
    <t>3.2 Collect community assessment information and prepare it for prioritization.</t>
  </si>
  <si>
    <t>Ensure that Communities That Care Youth Survey has been conducted.</t>
  </si>
  <si>
    <t xml:space="preserve">4= A workplan with tasks, timelines and responsible individuals has been implemented to prepare for Phase 5 </t>
  </si>
  <si>
    <t>4= Adequate resources have been secured for moving to Phase 5</t>
  </si>
  <si>
    <t xml:space="preserve">4= A workplan with tasks, timelines and responsible individuals has been implemented to prepare for Phase 4 </t>
  </si>
  <si>
    <t>4= Adequate resources have been secured for moving to Phase 4</t>
  </si>
  <si>
    <t xml:space="preserve">4= A workplan with tasks, timelines and responsible individuals has been implemented to prepare for Phase 3 </t>
  </si>
  <si>
    <t>4= Adequate resources have been secured for moving to Phase 3</t>
  </si>
  <si>
    <t>4= Adequate resources are secured and a budget has been developed. Tools pp 50-51</t>
  </si>
  <si>
    <t>4= The Public Relations Workgroup had developed a communication plan for routinely informing the community about Communities That Care.</t>
  </si>
  <si>
    <t>Collect archival data as needed to supplement Communities That Care Youth Survey.</t>
  </si>
  <si>
    <t>Prepare Communities That Care Youth Survey and archival data for prioritization.</t>
  </si>
  <si>
    <t>3.3 Prioritize populations or geographic areas for preventive action, based on risk- and protective-factor data.</t>
  </si>
  <si>
    <t xml:space="preserve">Identify populations with high levels of risk and low levels of protection. </t>
  </si>
  <si>
    <t xml:space="preserve">Identify geographic areas with high levles of risk and low levels of protection. </t>
  </si>
  <si>
    <t xml:space="preserve">4= The workgroup or Board has reached agreement on which populations have high risk and low levels of protection for at least 2 consecutive survey periods. </t>
  </si>
  <si>
    <t>3.4 Identify priority risk and protective factors.</t>
  </si>
  <si>
    <t>Decide who will be involved in prioritization process.</t>
  </si>
  <si>
    <t>Identify priority risk and protective factors.</t>
  </si>
  <si>
    <t>Brief Key Leaders on community assessment results.</t>
  </si>
  <si>
    <t>Prepare and distribute Community Assessment Report.</t>
  </si>
  <si>
    <t xml:space="preserve"> Benchmark Goal: 16.00</t>
  </si>
  <si>
    <t>3.5 Conduct a resource assessment and gaps analysis.</t>
  </si>
  <si>
    <t>Create a Resources Assessment and Evaluation work group to conduct resources assessment and gaps analyisis.</t>
  </si>
  <si>
    <t>Involve service providers and other youth service agencies in resource assessment.</t>
  </si>
  <si>
    <t>Hold Community Resources Assessment Training.</t>
  </si>
  <si>
    <t xml:space="preserve">Identify and assess existing policies, programs and practices that address the priority risk factors. </t>
  </si>
  <si>
    <t>Identify gaps in services.</t>
  </si>
  <si>
    <t>Brief Key Leaders on resource assessment and gaps analysis.</t>
  </si>
  <si>
    <t>Prepare and distribute Resource Assessment Report.</t>
  </si>
  <si>
    <t>4= There is documentation that the CRT was held that includes a list of participants and their affiliations.</t>
  </si>
  <si>
    <t>Benchmark Goal: 28.00</t>
  </si>
  <si>
    <t xml:space="preserve">Phase Three Ideal Benchmark Score: 92.00  </t>
  </si>
  <si>
    <t>Ensure that Community Board has necessary skills and expertise to support plan development.</t>
  </si>
  <si>
    <t>Engage all stakeholders whose support is required to implement plan.</t>
  </si>
  <si>
    <t>Create appropriate work groups to support plan development.</t>
  </si>
  <si>
    <t>Develop a work plan and time line for plan creation.</t>
  </si>
  <si>
    <t>Identify and secure the resources needed for plan development.</t>
  </si>
  <si>
    <t>4.2 Specify the desired outcomes of the plan, based on the community assessment data.</t>
  </si>
  <si>
    <t>Specify desired outcomes (long-term goals) for youth development.</t>
  </si>
  <si>
    <t xml:space="preserve">Specify desired outcomes for risk and protective factors. </t>
  </si>
  <si>
    <t>4.3 Select tested, effective programs, policies and practices to address priority risk and protective factors and fill gaps.</t>
  </si>
  <si>
    <t xml:space="preserve">Specify the population or geographic area to be addressed. </t>
  </si>
  <si>
    <t>Investigate tested, effective programs, policies and practices for each priority risk and protective factor.</t>
  </si>
  <si>
    <t>Involve Key Leaders, Community Board members, service providers, youth and community members in selecting tested, effective programs, policies or practices.</t>
  </si>
  <si>
    <t>Select tested, effective programs, policies and practices for each priority risk and protective factor.</t>
  </si>
  <si>
    <t>Engage organizations, agencies or groups to be involved in implementing each new program, policy or practice; obtain their commitment to implementation.</t>
  </si>
  <si>
    <t>Identify desired program and participant outcomes for each program, policy or practice.</t>
  </si>
  <si>
    <t>4.4 Develop implementation plans for each program, policy or practice selected.</t>
  </si>
  <si>
    <t>Develop preliminary tasks, a time line and a budget for each new program, policy or practice.</t>
  </si>
  <si>
    <t>Identify training and/or technical assistance needed for each new program, policy or practice.</t>
  </si>
  <si>
    <t>Identify the resources needed to implement each new program, policy or practice.</t>
  </si>
  <si>
    <t>Involve youth in implementation planning as appropriate.</t>
  </si>
  <si>
    <t>Getting started</t>
  </si>
  <si>
    <t>Develop work plan for moving to Phase Two: Organizing, Introducing, Involving.</t>
  </si>
  <si>
    <t>Identify and secure the resources needed for Phase Two.</t>
  </si>
  <si>
    <t>Organizing, Introducing, Involving.</t>
  </si>
  <si>
    <t>Create initial work plan and time line for Phase Three: Developing a Community Profile</t>
  </si>
  <si>
    <t>Identify and secure the resources needed for Phase Three.</t>
  </si>
  <si>
    <t>Developing a Community Profile</t>
  </si>
  <si>
    <t>Develop initial work plan and time line for Phase Four: Creating a Community Action Plan.</t>
  </si>
  <si>
    <t>Identify and secure the resources needed for Phase Four.</t>
  </si>
  <si>
    <t>Creating a Community Action Plan</t>
  </si>
  <si>
    <t>Develop plan for communication between Community Board and Key Leaders.</t>
  </si>
  <si>
    <t xml:space="preserve">4= Key leaders have identified how they will communicate with a community board.  </t>
  </si>
  <si>
    <t>Define formal method of communication among Coordinator/Facilitator, Community Board members and Key Leader Board.</t>
  </si>
  <si>
    <t xml:space="preserve">4= A system for routine communication between the Coordinator/Facilitator, Community Board and Key Leaders group has been established, e.g., meeting minutes distributed, newsletter, etc. </t>
  </si>
  <si>
    <t>2.3 Educate and involve the community in the Communities That Care process.</t>
  </si>
  <si>
    <t>Ensure that Community Board has developed process for ongoing communication with community.</t>
  </si>
  <si>
    <t>4= Geographic area could be defined as schools, in larger communities with multiple schools of the same grade.  In small communities, there may not be a large enough youth survey sample to allow identification of geographic areas with high levels of risk.</t>
  </si>
  <si>
    <t>Identify potential funding sources and allocation strategies for each program, policy or practice.</t>
  </si>
  <si>
    <t>4= Results of the problem behavior, risk and protective factor, program level participant and implementation outcomes are communicated by the Board to the community (e.g. press release, events, meetings)</t>
  </si>
  <si>
    <t>4=  Results from the youth survey are communicated by the Board to the community (e.g. press release, events, meetings)</t>
  </si>
  <si>
    <t>4= The Board has active members experienced in program, policy or practice implementation and evaluation.</t>
  </si>
  <si>
    <t xml:space="preserve">4= There is documentation that all implementers of all programs, policies or practices received the required program, policy or practice specific training (that includes a list of participants and their affiliations). </t>
  </si>
  <si>
    <t>4= There is documentation that those participating in the program, policy or practice match the program, policy or practice target audience.</t>
  </si>
  <si>
    <t>4= There is implementation fidelity documentation by implementers, observers and participant records that sufficient time, intensity and duration of the program, policy or practice have been delivered.</t>
  </si>
  <si>
    <t xml:space="preserve">4= Participant pre- and post-evaluation data and implementation outcome data on attendance, session content, frequency and duration of delivery in each program, policy or practice is routinely collected and reviewed by the Resource Assessment and Evaluation Workgroup. </t>
  </si>
  <si>
    <t xml:space="preserve">4= Participant level outcome data for each program, policy or practice is collected prior to start and at the end of implementation. </t>
  </si>
  <si>
    <t xml:space="preserve">4= The Board has annually reviewed the participation and implementation data for each program, policy or practice to determine if corrective action is needed to achieve the desired program, policy or practice outcomes.  If adjustments are needed, an action plan detailing the corrective actions is developed and implemented. </t>
  </si>
  <si>
    <t xml:space="preserve">4= Stakeholders, including representatives from key agencies, schools, government, and those who may be selected to implement new programs, policies and practices, have been engaged to support the Community Action Plan's implementation. </t>
  </si>
  <si>
    <t xml:space="preserve">4= Written tasks and timelines, and budget for each new program, policy and practice in the Community Action Plan have been developed and recorded in the program implementation plan.   Community Planning Training worksheets 3-22, 4-18, 8-12 and 8-14 </t>
  </si>
  <si>
    <t>4= Program, policy and practice distributors and/or developers have been contacted to identify the trainings and TA required for implementers of each program, policy and practice.</t>
  </si>
  <si>
    <t>4= Resources have been identified including the number of implementers required, the skills of the implementers, materials needed, site requirements, etc. for each program, policy and practice and documented in the program implementation plan.</t>
  </si>
  <si>
    <t xml:space="preserve">4= The roles and responsibilities for implementing and evaluating the programs, policies and practices within the Community Action Plan are defined and documented. </t>
  </si>
  <si>
    <t xml:space="preserve">4= Memoranda of Understanding, collaborative agreements, contracts, etc have been negotiated and signed with implementers or implementing agencies of the programs, policies or practices in the Community Action Plan. </t>
  </si>
  <si>
    <t xml:space="preserve">4= The Board has acquired the funds required to fully implement the programs, policies or practices. </t>
  </si>
  <si>
    <t xml:space="preserve">4= There is documentation that all implementers of all program, policies or practices have received Community Plan Implementation Training (that includes a list of participants and their affiliations). </t>
  </si>
  <si>
    <t xml:space="preserve">4= The Community Action Plan is reviewed annually and revised as necessary. </t>
  </si>
  <si>
    <t>Hold the Community Planning Training</t>
  </si>
  <si>
    <t>Develop an initial work plan and time line for Phase Five: Implementing and Evaluating the Community Action Plan.</t>
  </si>
  <si>
    <t>Identify and secure the resources needed for Phase Five.</t>
  </si>
  <si>
    <t>Implementing and Evaluating the Community Action Plan</t>
  </si>
  <si>
    <t>Clarify plan-implementation roles and responsibilities for individual Key Leaders, Community Board members and service providers.</t>
  </si>
  <si>
    <t>Develop collaborative agreements with implementing organizations and providers.</t>
  </si>
  <si>
    <t>Hold the Community Plan Implementation Training</t>
  </si>
  <si>
    <t>Ensure that the Community Board has the necessary skills and expertise to support plan implementation and evaluation.</t>
  </si>
  <si>
    <t>Develop appropriate committees or work groups to support plan implementation and evaluation.</t>
  </si>
  <si>
    <t>Engage and orient new Key Leaders, Community Board members and stakeholders to the Communities That Care process.</t>
  </si>
  <si>
    <t>Establish partnerships with outside evaluators as needed.</t>
  </si>
  <si>
    <t>2.4 The community is ready to move to Phase Three: Developing a Community Profile</t>
  </si>
  <si>
    <t>4= Board has active members experienced in developing community and program level outcomes.</t>
  </si>
  <si>
    <t xml:space="preserve">4= A detailed program evaluation plan has been developed and partnerships with outside evaluators have been identified where needed. </t>
  </si>
  <si>
    <t xml:space="preserve">4= The Resource Assessment and Evaluation Workgroup has reviewed the participant and implementation fidelity outcomes to ensure that the programs, policies, or practices are having their desired effects. </t>
  </si>
  <si>
    <t>Ensure that the program, policy or practice achieves desired program and participant outcomes</t>
  </si>
  <si>
    <t>4= A Communities That Care Coordinator/Facilitator has been hired, at least half-time.  Tools - pp. 15-16</t>
  </si>
  <si>
    <t>4= Geographic area for Communities That Care effort has been documented.  Tools - p. 20</t>
  </si>
  <si>
    <t>4= Core group has agreed and documented what responses are and are not included in the Communities That Care effort and identified ways for Communities That Care to most effectively complement intervention, treatment &amp; aftercare initiatives. Tools - p. 22</t>
  </si>
  <si>
    <t>4= A decision has been made and documented about how Communities That Care will operate/function in conjunction with other coalitions. Tools - p.24</t>
  </si>
  <si>
    <t>4= Unresolved issues related to the parameters of Communities That Care have been documented. Tools p 25-26</t>
  </si>
  <si>
    <t xml:space="preserve">4= There has been at least one announcement in the local media about the Communities That Care effort.  </t>
  </si>
  <si>
    <t>4= There is a designated single point of contact in the community who understands the Communities That Care process and coordinates the initial workgroup (see 1.16).  Tools - page 6 - 8 &amp; 68.</t>
  </si>
  <si>
    <t>4= A key leader champion who is willing to serve the functions outlined in Tools - page 9 has been identified.  The Champion's role will change as Communities That Care progresses, and the person who plays this role may also change.   There can be multiple people playing the role of Champion. Tools page 9 -11 &amp; 69</t>
  </si>
  <si>
    <t xml:space="preserve">4= Written list of Key Leaders with names and contact information has been developed. </t>
  </si>
  <si>
    <t>4= There is written plan to address these issues.  Tools - pp 27-28 &amp; 72</t>
  </si>
  <si>
    <t>4= The district has agreed to administer the Communities That Care Youth Survey on an every-other year basis to the 6th, 8th, 10th &amp; 12th grades. Tools - pp. 32-33 &amp; 73</t>
  </si>
  <si>
    <t>4= Other existing prevention efforts have been clearly identified and coordination steps defined in a plan.Tools - pp 34-35</t>
  </si>
  <si>
    <t>4= Stakeholders for Key Leaders &amp; Community Board are listed. Tools pp 36-37 &amp; 75</t>
  </si>
  <si>
    <t xml:space="preserve">4= Action steps with responsible persons and timelines to address outstanding readiness issues has been completed.  Tools p 45 &amp; documentation p 46 </t>
  </si>
  <si>
    <t xml:space="preserve">4= Survey is implemented in all grades and in all years targeted by the Communities That Care Board and school district, with a minimum response rate of 70%. </t>
  </si>
  <si>
    <t xml:space="preserve">4= The Board has a written agreement with student survey vendor to conduct the Communities That Care Youth Survey every two years (preferably in the Spring of the school year). The agreement includes the due date of the Communities That Care Youth Survey finds to the Board.  </t>
  </si>
  <si>
    <t>4= Annual Communities That Care training event is conducted to orient new Key Leaders, Community Board members and stakeholders.</t>
  </si>
  <si>
    <t xml:space="preserve">4= A reliable and valid youth survey that measures the Communities That Care problem behaviors and risk and protective factors is administered every two years. The Board reviews the results. </t>
  </si>
  <si>
    <t xml:space="preserve">4= Memoranda of understanding, minutes of meetings, or other documentation exists between Communities That Care host agency and relevant stakeholder groups, e.g., school district, youth organizations, etc.   </t>
  </si>
  <si>
    <t>4= There is documentation that the Community Board Orientation was held that includes a list of participants and their affiliations.</t>
  </si>
  <si>
    <t>4= Community Board members understand their roles and responsibilities as evidenced by the completion of Community Board Orientation worksheets on pp 6-42 - 6-45 and manual pages 6-25-26, and Appendix 4.</t>
  </si>
  <si>
    <t>4= All of the following: A Board Chair has been elected.  Work groups have been defined and members have been assigned to each work group. Work group chairs have been elected. Board Chair, Work Group Chairs and Coordinator roles have been defined. Community Board Orientation module 6.</t>
  </si>
  <si>
    <t>4= A plan and timeline for completing Communities That Care trainings, Communities That Care youth survey administration,  and the community action has been developed and approved by Board.  Community Board Orientation pp. 7-10 - 7-12.</t>
  </si>
  <si>
    <t>4= Communities That Care Board has approved initial plans and timelines of workgroups. Community Board Orientation Module 6</t>
  </si>
  <si>
    <t xml:space="preserve">4= A vision statement has been developed the community board and shared with the community at large.  Community Board Orientation p 5-7 - 5-13.  </t>
  </si>
  <si>
    <t>4=  There is a Risk &amp; Protective Factor Assessment Workgroup with at least 4 members. Community Board Orientation p. 6-38.</t>
  </si>
  <si>
    <t>4=  The Workgroup members understand the basics of analyzing survey results and the use of archival data sources such as Uniform Crime Reports, Census data, etc. (Community Board Orientation Skills Profile can be used to assess). Community Board Orientation p 6-22 - 6-23.</t>
  </si>
  <si>
    <t>4= The Resource Assessment &amp; Evaluation Workgroup has been formed and understands their role in the resource assessment process. Workgroup members should be community members knowledgeable about prevention resources. Community Board Orientation p 6-36</t>
  </si>
  <si>
    <t>4=  There is documentation that the Community Assessment Training was held that includes a list of participants and their affiliations.</t>
  </si>
  <si>
    <t>4=  Written data collection and analysis work plan with timeline has been developed.  Community Assessment Training Module 6.</t>
  </si>
  <si>
    <t>4=  Resources for completing assessment have been acquired. Community Assessment Training Module 6</t>
  </si>
  <si>
    <t xml:space="preserve">4= Archival data on poverty, teen pregnancy, school drop out and youth crime rates for the specified geographic area within the last five years years have been compiled.  Underlying biases and potential inaccuracies in the data sources have been identified. Community Assessment Training Module 3 </t>
  </si>
  <si>
    <t>4= Survey data have been analyzed and reported in a format that facilitates comparing levels of risk and protection across all risk and protective factor scales. Relevant archival data has been analyzed and reported as rates per the relevant population. Community Assessment Training Module 4.</t>
  </si>
  <si>
    <t>4=  Board's role has been agreed on and documented including to whom is the board accountable, and whether the board has financial decision making authority or advisory authority and whether the board can receive money (grant or otherwise).  Tools - p. 23</t>
  </si>
  <si>
    <t xml:space="preserve">4= The Community Assessment Workgroup has been assigned the responsibility of prioritizing the community's risk and protective factors and reporting suggested prioritizes to the Community Board for approval. Community Board Orientation Module 6 and Community Assessment Training Module 6  </t>
  </si>
  <si>
    <t>4= The Community Assessment Workgroup has recommended priority risk and protective factors and reported them to the Community Board for approval. The Community Board has finalized the priority risk and protective factors. Community Assessment Training Module 4.</t>
  </si>
  <si>
    <t>4= The Community Board with members of the Community Assessment Workgroup have briefed the Key Leaders on the assessment process and finding and priority risk and protective factors. assessment process and findings. Community Assessment Training Module 5</t>
  </si>
  <si>
    <t>4= The Community Assessment Workgroup has developed and distributed to appropriate audiences the findings of the assessment. Community Assessment Training Modules 5 &amp; 6.</t>
  </si>
  <si>
    <t>4= The Resource Assessment and Evaluation Workgroup has developed and distributed to appropriate audiences the findings of the assessment. Community Assessment Training Modules 5 &amp; 6.</t>
  </si>
  <si>
    <t xml:space="preserve">4= Information from service providers that are judged to be directly addressing the priority risk factors has been collected. Community Resource Assessment Training Module 2.    </t>
  </si>
  <si>
    <t>4= Gaps in resources have been determined utilizing the seven dimensions of gaps (Community Resource Assessment Training p 3-9) and documented. Community Resource Assessment Training Module 3</t>
  </si>
  <si>
    <t xml:space="preserve">4= The Community Resource Assessment Workgroup working with the Community Board have briefed the Key Leaders on the findings of the resource assessment and analysis of gaps as documented in presentation(s) and minutes of the briefing. Community Resource Assessment Training Module 4. </t>
  </si>
  <si>
    <t>4= There is documentation that the Community Planning Training was held that includes a list of participants and their affiliations.</t>
  </si>
  <si>
    <t>4= A Community Action Planning Work Plan has been developed and distributed to the Community Board. Community Planning Training Module 7 p 7-35</t>
  </si>
  <si>
    <t>4= Board has written problem behavior outcomes that meet the Communities That Care criteria for measurable outcomes. Community Planning Training Module 2 .</t>
  </si>
  <si>
    <t>4= Board has written priority risk and protective factor outcomes that meet the Communities That Care criteria for measurable outcomes. Community Planning Training Module 2</t>
  </si>
  <si>
    <t>4= Tested, effective programs, policies or practices that are proven to address the priority risk/protective factors have been summarized and studied.  Information has been gathered about key implementation aspects of each program (i.e. cost, staffing requirements, training and material requirements, host agency requirements and climate for implementation.  Community Planning Training Module 3.</t>
  </si>
  <si>
    <t>4= The Board has selected Tested, effective programs, policies or practices that address both priority risk and protective factors and meet community needs.  Community Planning Training Module 3</t>
  </si>
  <si>
    <t>4= There is documentation that the Community Plan Implementation Training (Community Plan Implementation Training) was held that includes a list of participants and their affiliations.</t>
  </si>
  <si>
    <t xml:space="preserve">4= There is documentation that the Key Leader Orientation was held that includes a list of participants. </t>
  </si>
  <si>
    <t xml:space="preserve">4= Verbal or written commitment has been obtained from Mayor/Town Manager, Chief of Police, Superintendent, and other Key Leaders. Key Leader Orientation p5-13  </t>
  </si>
  <si>
    <t xml:space="preserve">4= Key leaders understand their role have made commitment to oversee Communities That Care. Key Leader Orientation, Module 5 </t>
  </si>
  <si>
    <t>4= At least three Key Leaders have committed to oversee the Communities That Care process. Key Leader Orientation p 6-12 - 6-14</t>
  </si>
  <si>
    <t xml:space="preserve">4= Key Leaders have identified and documented Community Board members to be recruited. Activity in Key Leader Orientation p 6-17, documentation Key Leader Orientation p 6-18 and 6-19 completed. </t>
  </si>
  <si>
    <t xml:space="preserve">4= A list of potential Community Board members has been created and diverse representatives have been recruited for the community board.  Key Leader Orientation p 6- 18 &amp; 6-19. </t>
  </si>
  <si>
    <t xml:space="preserve">4= If tested, effective programs, policies or practices are targeted at a specific population, age, or geographic area based on data assessed in Phase 3, then it is clearly defined in the Community Action Plan. </t>
  </si>
  <si>
    <t xml:space="preserve">4= Board has written program level outcomes, including participant outcomes &amp; implementation outcomes, that meet the Communities That Care criteria for measurable outcomes, for each of the programs in the Community Action Plan. Community Planning Training Module 4 </t>
  </si>
  <si>
    <t>3.1 The Community Board has the Community Action Planacity to conduct a community assessment and prioritization.</t>
  </si>
  <si>
    <t xml:space="preserve">4.1 The Community Board has the Community Action Planacity to create a focused community action plan. </t>
  </si>
  <si>
    <t>4= Workgroups / task forces / subcommittees, including a writing team, have been formed to develop the Community Action Plan. The Workgroups / task forces / subcommittee have representatives of those agencies that will host and/or implement the Community Action Plan prevention programs.</t>
  </si>
  <si>
    <t>4= Broad representation of all key stakeholders in the development of the Community Action Plan is documented.</t>
  </si>
  <si>
    <t xml:space="preserve">4=  Forms and protocols for collecting participant outcome data (i.e. pre-post surveys, which are defined in Community Action Plan) have been developed for each program, policy or practice. The protocols include the timeframe for collecting and analyzing the data. Community Plan Implementation Training Module 4 </t>
  </si>
  <si>
    <t>4= Written endorsements of the Community Action Plan have been attained by Community Board &amp; Key Leaders.</t>
  </si>
  <si>
    <t>4= The Board has made a public announcement of the Community Action Plan and invited the community to participate in the plan's implementation. Community comments and endorsements are documented.</t>
  </si>
  <si>
    <t xml:space="preserve">4= The Board and the Resource Assessment &amp; Evaluation Workgroup have established program implementation oversight committees for each program in the Community Action Plan and documented the oversights roles and responsibilities in insuring program implementation fidelity.  </t>
  </si>
  <si>
    <t xml:space="preserve">4= The  youth survey results are integrated into the Community Action Plan.  </t>
  </si>
  <si>
    <t>3.6 The community is ready to move to Phase Four: Creating a Community Action Plan.</t>
  </si>
  <si>
    <t>4.7 The community is ready to move to Phase Five: Implementing and Evaluating the Community Action Plan.</t>
  </si>
  <si>
    <t>1.5 The community is ready to move to Phase Two: Organizing, Introducing, Involving.</t>
  </si>
  <si>
    <t>Phase Five</t>
  </si>
  <si>
    <t>Phase Three Mean:</t>
  </si>
  <si>
    <t>Phase Four Mean:</t>
  </si>
  <si>
    <t>Phase Five Mean:</t>
  </si>
  <si>
    <t>Overall Mean:</t>
  </si>
  <si>
    <t>Implementation</t>
  </si>
  <si>
    <t>Bnmk  level</t>
  </si>
  <si>
    <t>Mlstn     level</t>
  </si>
  <si>
    <t>Mean Mlstn:</t>
  </si>
  <si>
    <t>Sum of Bnmk:</t>
  </si>
  <si>
    <t>Benchmark rating</t>
  </si>
  <si>
    <t>Milestone rating</t>
  </si>
  <si>
    <t>Challenge rating</t>
  </si>
  <si>
    <t xml:space="preserve">Name of Community: _________________________________ </t>
  </si>
  <si>
    <t>Date Completed:  ___________________________________</t>
  </si>
  <si>
    <t>Phase One Means:</t>
  </si>
  <si>
    <t>Chall</t>
  </si>
  <si>
    <t>Mean Chall:</t>
  </si>
  <si>
    <t>Phase Two Means:</t>
  </si>
  <si>
    <t>Benchmark Goal: 8.00</t>
  </si>
  <si>
    <t>It took some effort to achieve</t>
  </si>
  <si>
    <t>It took quite a bit of effort to achieve. If they didn't even try 2 is the default</t>
  </si>
  <si>
    <t>Open conflict. Where it is so hard to organize and people don't show up, making it impossible to achieve goals.</t>
  </si>
  <si>
    <t xml:space="preserve">Coding definitions </t>
  </si>
  <si>
    <t>5.2 Implementers of new programs, policies or practices have the necessary skills, expertise and resources to implement with fidelity.</t>
  </si>
  <si>
    <t>5.3 Implement new programs, policies or practices with fidelity.</t>
  </si>
  <si>
    <t>Phase One</t>
  </si>
  <si>
    <t>Milestones</t>
  </si>
  <si>
    <t>Benchmarks</t>
  </si>
  <si>
    <t>Comments</t>
  </si>
  <si>
    <t>Phase Two</t>
  </si>
  <si>
    <t>Phase Three</t>
  </si>
  <si>
    <t xml:space="preserve">Ensure that implementers have the necessary skills and tools to measure implementation fidelity. </t>
  </si>
  <si>
    <t>Ensure that the program, policy or practice is reaching the targeted population.</t>
  </si>
  <si>
    <t>Ensure that the program, policy or practice includes sufficient time, intensity and duration to achieve desired results.</t>
  </si>
  <si>
    <t>Phase Four</t>
  </si>
  <si>
    <t>Designate a single point of contact to act as a catalyst for the process.</t>
  </si>
  <si>
    <t>4= The Board has listed potential funding sources for each program and recorded them in the program implementation plan</t>
  </si>
  <si>
    <t>4.5 Develop an evaluation plan.</t>
  </si>
  <si>
    <t>Develop a work plan and time line for the collection of problem-behavior, risk-factor and protective-factor data from participants every year, to measure progress toward the desired outcomes.  Consider using the Communities That Care Youth Survey to measure progress.</t>
  </si>
  <si>
    <t>Develop a work plan and time line for the collection of program and participant outcome data for each new program, policy or practice.</t>
  </si>
  <si>
    <t>4.6 Develop a written Community Action Plan.</t>
  </si>
  <si>
    <t>Ensure that Key Leaders, Community Board members and community members endorse the plan.</t>
  </si>
  <si>
    <t>Distribute the plan throughout the community.</t>
  </si>
  <si>
    <t xml:space="preserve">Phase Four Ideal Benchmark Score: 100.00  </t>
  </si>
  <si>
    <t>5.1 Specify the role of the Key Leader Board, Community Board and stakeholder groups in implementing and evaluating the plan.</t>
  </si>
  <si>
    <t>Ensure that implementers have received needed training and technical assistance.</t>
  </si>
  <si>
    <t>Ensure that funding has been acquired to support implementation of each new program, policy or practice.</t>
  </si>
  <si>
    <t>Benchmark Goal: 16.00</t>
  </si>
  <si>
    <t>5.4 Conduct program-level evaluations at least annually.</t>
  </si>
  <si>
    <t>Measure program and participant outcomes.</t>
  </si>
  <si>
    <t>Collect baseline, mid-and post-project evaluation data.</t>
  </si>
  <si>
    <t>Refine programs, policies and practices based on the data.</t>
  </si>
  <si>
    <t>5.5 Conduct community-level assessments at least every two years.</t>
  </si>
  <si>
    <t>Ensure that the assessment of risk factors, protective factors and problem behaviors is reviewed at least every two years.  Re-administration of the Communities That Care Youth Survey, for example, can assist this review.</t>
  </si>
  <si>
    <t>Refine plan based on assessment results.</t>
  </si>
  <si>
    <t>Ensure that the Key Leader Board and Community Board review the plan every year.</t>
  </si>
  <si>
    <t>5.6 Share and celebrate observed improvements in risk and protective factors and child and adolescent well-being.</t>
  </si>
  <si>
    <t>Share community and program-level evaluation results with the Community Board, the Key Leader Board and the community members at least annually.</t>
  </si>
  <si>
    <t>Share community-level evaluation results after readminstration of the Communities That Care Youth Survey.</t>
  </si>
  <si>
    <t>Benchmark Goal:  8.00</t>
  </si>
  <si>
    <t xml:space="preserve">Phase Five Ideal Benchmark Score: 96.00  </t>
  </si>
  <si>
    <t>4- Completely and totally there</t>
  </si>
  <si>
    <t>3- Mostly there</t>
  </si>
  <si>
    <t>2- Somewhat there</t>
  </si>
  <si>
    <t>1- Not at all there</t>
  </si>
  <si>
    <t>4-  Milestone completely met</t>
  </si>
  <si>
    <t>3-  Majority of the milestone is met</t>
  </si>
  <si>
    <t>2-  Some of the milestone is met</t>
  </si>
  <si>
    <t xml:space="preserve">1-  None of the milestone is </t>
  </si>
  <si>
    <t>4-  Very challenging</t>
  </si>
  <si>
    <t>3-  Mostly challenging</t>
  </si>
  <si>
    <t>2-  Somewhat challenging</t>
  </si>
  <si>
    <t>1-  Not at all challenging</t>
  </si>
  <si>
    <t>Overall Ideal Benchmark Total: 500.00</t>
  </si>
  <si>
    <t>4= A comprehensive list of existing collaboratives addressing the prevention of health &amp; behavior problems has been developed, including information about their primary mission and goals.  Tools - pp 34-35</t>
  </si>
  <si>
    <t>Sum of Benchmark:</t>
  </si>
  <si>
    <t>4= Resources are fully acquired.</t>
  </si>
  <si>
    <t>4= A definition of prevention in the community has been agreed on and documented. There is agreement that the targeted problems can be addressed through preventive efforts Tools p.30</t>
  </si>
  <si>
    <t xml:space="preserve">4= There is a written plan for youth involvement to be carried out by the Youth Involvement Workgroup.   </t>
  </si>
  <si>
    <t xml:space="preserve">4= Relevant service providers and agencies have been invited to participate in the resource assessment as documented by letters, emails, etc </t>
  </si>
  <si>
    <t>4=  Staff time and resources from relevant agencies has been committed to assist in developing the plan.</t>
  </si>
  <si>
    <t>4= Written commitment has been obtained by the Board from each organization that will implement Tested, effective programs, policies or practices.</t>
  </si>
  <si>
    <t xml:space="preserve">4= There is written work plan to move to Phase 2. Tools pp 47-49 </t>
  </si>
  <si>
    <t>4= There is a written plan for community outreach and involvement to be carried out by the Public Relations Work group and Community Board.</t>
  </si>
  <si>
    <t>4= Opinions of youth on program implementation plans for programs have been solicited and documented.</t>
  </si>
  <si>
    <t>Identify a Champion (a community leader) to guide the process.</t>
  </si>
  <si>
    <t>Inventory Existing community services addressing youth and family issues.</t>
  </si>
  <si>
    <t>Identify "lead" agency committed to supporting the project.</t>
  </si>
  <si>
    <t>Secure Coordinator/Facilitator (at least half time).</t>
  </si>
  <si>
    <t>Form core work group to activate the process.</t>
  </si>
  <si>
    <t>Develop roster of Key Leaders to be involved in the process.</t>
  </si>
  <si>
    <t xml:space="preserve">Prepare initial work plan and time line for getting started. </t>
  </si>
  <si>
    <t>Identify and acquire resources needed to get started.</t>
  </si>
  <si>
    <t>Benchmark Goal: 36.00</t>
  </si>
  <si>
    <t>Define the community to be organized</t>
  </si>
  <si>
    <t>Identify health and behavior issues to be addressed.</t>
  </si>
  <si>
    <t>Agree on what is involved in the "prevention" response.</t>
  </si>
  <si>
    <t>Identify legislative/funding supports or constraints.</t>
  </si>
  <si>
    <t>Agree on Community Board's role.</t>
  </si>
  <si>
    <t>Begin to define how Community Board will operate in community.</t>
  </si>
  <si>
    <t>Summarize issues related to key aspects.</t>
  </si>
  <si>
    <t>Develop action plan to address outstanding issues related to key aspects.</t>
  </si>
  <si>
    <t>4 = Sponsoring agency resources and constraints on activities and expenditures have been identified. Tools - p. 22</t>
  </si>
  <si>
    <t>Benchmark Goal: 32.00</t>
  </si>
  <si>
    <t>Ensure agreement on issues to be addressed.</t>
  </si>
  <si>
    <t>Ensure that community members have a common definition of "prevention."</t>
  </si>
  <si>
    <t xml:space="preserve">Ensure that the community values collaboration. </t>
  </si>
  <si>
    <t>Ensure that community-wide support exists for a risk- and protection-focused, data-driven, research-based, outcome-focused prevention approach.</t>
  </si>
  <si>
    <t>Obtain school district support for Communities That Care Youth Survey.  Administer the survey as early as possible.</t>
  </si>
  <si>
    <t>Plan for coordination among existing initiatives and planning efforts.</t>
  </si>
  <si>
    <t>Identify community stakeholders.</t>
  </si>
  <si>
    <t>Identify other community readiness issues.</t>
  </si>
  <si>
    <t>4 = The community has a documented history of successfully working together - identifying common goals and priorities, and implementing shared solutions.  Tools - p.31</t>
  </si>
  <si>
    <t>1.1 Organize the community to begin the Communities That Care Process.</t>
  </si>
  <si>
    <t>1.2 Define the scope of the prevention effort.</t>
  </si>
  <si>
    <t>1.3 Identify community readiness issues.</t>
  </si>
  <si>
    <t>1.4 Analyze and address community readiness issues, or develop a plan for addressing them.</t>
  </si>
  <si>
    <t>Analyze outstanding community readiness issues.</t>
  </si>
  <si>
    <t>Address "show-stopper" issues (critical to moving forward).</t>
  </si>
  <si>
    <t>Develop action plan for outstanding community readiness issues.</t>
  </si>
  <si>
    <t>4= "Showstopper" readiness issues identified on pg. 81</t>
  </si>
  <si>
    <t>4= A plan of action has been developed and document to address outstanding readiness issues on pg 81 of tools. Tools p. 42-44</t>
  </si>
  <si>
    <t>4= Other community readiness issues have been documented in tools workbook on pg. 81.  Tools - pp 38-41</t>
  </si>
  <si>
    <t>4= Diverse community stakeholders agree that a risk &amp; protective factor -focused,  data driven, outcome-focused prevention is useful.  Tools - p.31</t>
  </si>
  <si>
    <t>4= Community members agree on the issues and documented those to be addressed. The issues may include denial of a problem or the need to focus on immediate problems, e.g. loss of a major employer and need to address immediate security issues before engaging in long-term effort to prevent youth problem behaviors. Tools  p. 30</t>
  </si>
  <si>
    <t>4= Core group has identified the health &amp; behavior issues to be addressed. Tools - p. 21.</t>
  </si>
  <si>
    <t xml:space="preserve">4= Work-plan with timeline and designated responsibilities has been completed and distributed to work group. </t>
  </si>
  <si>
    <t>4= A core work group of 4 - 7 people who can draw on others to form a group to begin Phase One Getting Started. Tools - pp. 17-18</t>
  </si>
  <si>
    <t>4= A host (lead) agency is identified who, at minimum, will provide office space for the coordinator and assistance in organizing events.  Tools - p. 12-13</t>
  </si>
  <si>
    <t>Benchmark Goal: 12.00</t>
  </si>
  <si>
    <t xml:space="preserve">Phase One Ideal Benchmark Score: 120.00 </t>
  </si>
  <si>
    <t>2.1 Engage Key Leaders (positional and informal)</t>
  </si>
  <si>
    <t>Hold Key Leader Orientation.</t>
  </si>
  <si>
    <t>Obtain formal Key Leader commitment.</t>
  </si>
  <si>
    <t>Identify role of Key Leaders.</t>
  </si>
  <si>
    <t>Identify Key Leader Board (core group of Key Leaders).</t>
  </si>
  <si>
    <t>Solicit Key Leader input on potential Community Board members.</t>
  </si>
  <si>
    <t>Obtain necessary memoranda of agreement or joint operating agreements from relevant stakeholder groups.</t>
  </si>
  <si>
    <t>Benchmark Goals: 28.00</t>
  </si>
  <si>
    <t xml:space="preserve">2.2 Develop a Community Board to facilitate assessment, prioritization, selection, implementation and evaluation of tested, effective programs, policies and practices. </t>
  </si>
  <si>
    <t>Identify and recruit diverse, representational list of potential Community Board members.</t>
  </si>
  <si>
    <t xml:space="preserve">Hold Community Board Orientation. </t>
  </si>
  <si>
    <t>Ensure that Community Board members understand roles and responsibilities.</t>
  </si>
  <si>
    <t>Establish organizational structure (including leadership roles and committee and/or work group structures).</t>
  </si>
  <si>
    <t xml:space="preserve">Develop a Community Board to facilitate assessment, prioritization, selection, implementation and evaluation of tested, effective programs, policies and practices. </t>
  </si>
  <si>
    <t>Ensure development and approval of initial work plan and time lines for implementation by stakeholders.</t>
  </si>
  <si>
    <t>Develop documentation mechanism for Communities That Care process.</t>
  </si>
  <si>
    <t xml:space="preserve">4= Benchmarks and milestones rating tool and site checklist are completed quarterly jointly by the Board Chair, Workgroup Chairs and Coordinator/Facilitator.  </t>
  </si>
  <si>
    <t>Develop vision statement with input from Key Leaders, Community Board and community; share with community.</t>
  </si>
  <si>
    <t>Inform community members of Communities That Care process.</t>
  </si>
  <si>
    <t>Develop mechanisms for community member involvement.</t>
  </si>
  <si>
    <t>Develop orientation mechanism for new Key Leaders and Community Board members.</t>
  </si>
  <si>
    <t>Create a plan for involving youth.</t>
  </si>
  <si>
    <t>Benchmark Goal: 24.00</t>
  </si>
  <si>
    <t>4= The Board Maintenance Workgroup, or the entity with those responsibilities as defined in the Community Board Orientation p 6-39, has a plan  for the orientation of new Key Leaders and Community Board members. The plan is specific on the methods to inform new individuals about the vision statement, Community Board Workgroups, and their purpose and plans, and the operations of the Community Board.</t>
  </si>
  <si>
    <t xml:space="preserve">Phase Two Ideal Benchmark Score: 92.00  </t>
  </si>
  <si>
    <t>Create a Risk- and Protective-Factor Assessment work group to conduct data collection and analysis.</t>
  </si>
  <si>
    <t>Hold Community Assessment Training.</t>
  </si>
  <si>
    <t>Ensure that assessment work group has appropriate skills and expertise.</t>
  </si>
  <si>
    <t>Develop work plan and time line for data collection and analysis.</t>
  </si>
  <si>
    <t>Identify and acquire resources required for assessment process.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</si>
</sst>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s>
  <fonts count="24">
    <font>
      <sz val="10"/>
      <name val="Arial"/>
      <family val="0"/>
    </font>
    <font>
      <sz val="10"/>
      <name val="Gill Sans MT"/>
      <family val="2"/>
    </font>
    <font>
      <b/>
      <sz val="11"/>
      <color indexed="9"/>
      <name val="Gill Sans MT"/>
      <family val="2"/>
    </font>
    <font>
      <sz val="11"/>
      <name val="Gill Sans MT"/>
      <family val="2"/>
    </font>
    <font>
      <b/>
      <sz val="11"/>
      <name val="Gill Sans MT"/>
      <family val="2"/>
    </font>
    <font>
      <sz val="11"/>
      <color indexed="9"/>
      <name val="Gill Sans MT"/>
      <family val="2"/>
    </font>
    <font>
      <sz val="8"/>
      <name val="Arial"/>
      <family val="0"/>
    </font>
    <font>
      <b/>
      <i/>
      <u val="single"/>
      <sz val="14"/>
      <name val="Gill Sans MT"/>
      <family val="2"/>
    </font>
    <font>
      <b/>
      <i/>
      <u val="single"/>
      <sz val="11"/>
      <name val="Gill Sans MT"/>
      <family val="2"/>
    </font>
    <font>
      <sz val="11"/>
      <name val="Arial"/>
      <family val="0"/>
    </font>
    <font>
      <b/>
      <sz val="10"/>
      <name val="Gill Sans MT"/>
      <family val="2"/>
    </font>
    <font>
      <sz val="10"/>
      <color indexed="9"/>
      <name val="Gill Sans MT"/>
      <family val="2"/>
    </font>
    <font>
      <b/>
      <u val="single"/>
      <sz val="11"/>
      <color indexed="9"/>
      <name val="Gill Sans MT"/>
      <family val="2"/>
    </font>
    <font>
      <u val="single"/>
      <sz val="10"/>
      <name val="Arial"/>
      <family val="0"/>
    </font>
    <font>
      <b/>
      <i/>
      <sz val="11"/>
      <name val="Gill Sans MT"/>
      <family val="2"/>
    </font>
    <font>
      <i/>
      <sz val="10"/>
      <name val="Gill Sans MT"/>
      <family val="2"/>
    </font>
    <font>
      <i/>
      <sz val="11"/>
      <name val="Gill Sans MT"/>
      <family val="2"/>
    </font>
    <font>
      <b/>
      <i/>
      <sz val="14"/>
      <name val="Gill Sans MT"/>
      <family val="2"/>
    </font>
    <font>
      <u val="single"/>
      <sz val="10"/>
      <color indexed="12"/>
      <name val="Arial"/>
      <family val="0"/>
    </font>
    <font>
      <u val="single"/>
      <sz val="10"/>
      <color indexed="36"/>
      <name val="Arial"/>
      <family val="0"/>
    </font>
    <font>
      <b/>
      <sz val="8"/>
      <name val="Gill Sans MT"/>
      <family val="2"/>
    </font>
    <font>
      <sz val="10"/>
      <color indexed="10"/>
      <name val="Gill Sans MT"/>
      <family val="2"/>
    </font>
    <font>
      <b/>
      <sz val="10"/>
      <color indexed="10"/>
      <name val="Gill Sans MT"/>
      <family val="2"/>
    </font>
    <font>
      <sz val="11"/>
      <name val="Times New Roman"/>
      <family val="1"/>
    </font>
  </fonts>
  <fills count="6">
    <fill>
      <patternFill/>
    </fill>
    <fill>
      <patternFill patternType="gray125"/>
    </fill>
    <fill>
      <patternFill patternType="solid">
        <fgColor indexed="8"/>
        <bgColor indexed="64"/>
      </patternFill>
    </fill>
    <fill>
      <patternFill patternType="solid">
        <fgColor indexed="41"/>
        <bgColor indexed="64"/>
      </patternFill>
    </fill>
    <fill>
      <patternFill patternType="solid">
        <fgColor indexed="56"/>
        <bgColor indexed="64"/>
      </patternFill>
    </fill>
    <fill>
      <patternFill patternType="solid">
        <fgColor indexed="55"/>
        <bgColor indexed="64"/>
      </patternFill>
    </fill>
  </fills>
  <borders count="46">
    <border>
      <left/>
      <right/>
      <top/>
      <bottom/>
      <diagonal/>
    </border>
    <border>
      <left style="medium"/>
      <right style="thin"/>
      <top style="thin"/>
      <bottom style="thin"/>
    </border>
    <border>
      <left style="thin"/>
      <right style="medium"/>
      <top style="thin"/>
      <bottom style="thin"/>
    </border>
    <border>
      <left>
        <color indexed="63"/>
      </left>
      <right style="medium"/>
      <top style="medium"/>
      <bottom style="medium"/>
    </border>
    <border>
      <left style="medium"/>
      <right style="medium"/>
      <top style="medium"/>
      <bottom style="medium"/>
    </border>
    <border>
      <left>
        <color indexed="63"/>
      </left>
      <right>
        <color indexed="63"/>
      </right>
      <top style="medium"/>
      <bottom style="medium"/>
    </border>
    <border>
      <left style="medium"/>
      <right style="thin"/>
      <top style="thin"/>
      <bottom style="medium"/>
    </border>
    <border>
      <left>
        <color indexed="63"/>
      </left>
      <right style="medium"/>
      <top>
        <color indexed="63"/>
      </top>
      <bottom>
        <color indexed="63"/>
      </bottom>
    </border>
    <border>
      <left style="thin"/>
      <right>
        <color indexed="63"/>
      </right>
      <top style="thin"/>
      <bottom style="thin"/>
    </border>
    <border>
      <left style="thin"/>
      <right>
        <color indexed="63"/>
      </right>
      <top style="thin"/>
      <bottom style="medium"/>
    </border>
    <border>
      <left style="medium"/>
      <right style="thin"/>
      <top>
        <color indexed="63"/>
      </top>
      <bottom style="thin"/>
    </border>
    <border>
      <left style="medium"/>
      <right style="medium"/>
      <top style="medium"/>
      <bottom style="thin"/>
    </border>
    <border>
      <left style="thin"/>
      <right>
        <color indexed="63"/>
      </right>
      <top style="medium"/>
      <bottom style="thin"/>
    </border>
    <border>
      <left style="thin"/>
      <right style="medium"/>
      <top style="medium"/>
      <bottom style="thin"/>
    </border>
    <border>
      <left style="medium"/>
      <right style="medium"/>
      <top style="thin"/>
      <bottom style="medium"/>
    </border>
    <border>
      <left style="thin"/>
      <right style="medium"/>
      <top style="thin"/>
      <bottom style="medium"/>
    </border>
    <border>
      <left>
        <color indexed="63"/>
      </left>
      <right>
        <color indexed="63"/>
      </right>
      <top style="thin"/>
      <bottom style="medium"/>
    </border>
    <border>
      <left>
        <color indexed="63"/>
      </left>
      <right style="medium"/>
      <top style="thin"/>
      <bottom style="medium"/>
    </border>
    <border>
      <left style="thin"/>
      <right style="medium"/>
      <top>
        <color indexed="63"/>
      </top>
      <bottom style="thin"/>
    </border>
    <border>
      <left style="thin"/>
      <right style="thin"/>
      <top>
        <color indexed="63"/>
      </top>
      <bottom>
        <color indexed="63"/>
      </bottom>
    </border>
    <border>
      <left>
        <color indexed="63"/>
      </left>
      <right style="medium"/>
      <top style="medium"/>
      <bottom>
        <color indexed="63"/>
      </bottom>
    </border>
    <border>
      <left style="medium"/>
      <right style="thin"/>
      <top style="medium"/>
      <bottom style="medium"/>
    </border>
    <border>
      <left style="thin"/>
      <right style="medium"/>
      <top style="medium"/>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
      <left style="thin"/>
      <right style="thin"/>
      <top>
        <color indexed="63"/>
      </top>
      <bottom style="thin"/>
    </border>
    <border>
      <left style="medium"/>
      <right style="thin"/>
      <top style="thin"/>
      <bottom>
        <color indexed="63"/>
      </bottom>
    </border>
    <border>
      <left style="thin"/>
      <right style="thin"/>
      <top style="medium"/>
      <bottom style="medium"/>
    </border>
    <border>
      <left style="thin"/>
      <right style="thin"/>
      <top style="thin"/>
      <bottom style="thin"/>
    </border>
    <border>
      <left style="thin"/>
      <right style="thin"/>
      <top style="thin"/>
      <bottom style="medium"/>
    </border>
    <border>
      <left style="medium"/>
      <right>
        <color indexed="63"/>
      </right>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color indexed="63"/>
      </bottom>
    </border>
    <border>
      <left style="thin"/>
      <right>
        <color indexed="63"/>
      </right>
      <top style="thin"/>
      <bottom>
        <color indexed="63"/>
      </bottom>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9" fontId="0" fillId="0" borderId="0" applyFont="0" applyFill="0" applyBorder="0" applyAlignment="0" applyProtection="0"/>
  </cellStyleXfs>
  <cellXfs count="143">
    <xf numFmtId="0" fontId="0" fillId="0" borderId="0" xfId="0" applyAlignment="1">
      <alignment/>
    </xf>
    <xf numFmtId="0" fontId="1" fillId="0" borderId="0" xfId="0" applyFont="1" applyAlignment="1">
      <alignment/>
    </xf>
    <xf numFmtId="0" fontId="1" fillId="0" borderId="0" xfId="0" applyFont="1" applyAlignment="1">
      <alignment wrapText="1"/>
    </xf>
    <xf numFmtId="0" fontId="4" fillId="0" borderId="1" xfId="0" applyFont="1" applyBorder="1" applyAlignment="1">
      <alignment vertical="top" wrapText="1"/>
    </xf>
    <xf numFmtId="0" fontId="3" fillId="0" borderId="2" xfId="0" applyFont="1" applyBorder="1" applyAlignment="1">
      <alignment vertical="top" wrapText="1"/>
    </xf>
    <xf numFmtId="0" fontId="11" fillId="0" borderId="0" xfId="0" applyFont="1" applyFill="1" applyBorder="1" applyAlignment="1">
      <alignment/>
    </xf>
    <xf numFmtId="2" fontId="2" fillId="2" borderId="0" xfId="0" applyNumberFormat="1" applyFont="1" applyFill="1" applyBorder="1" applyAlignment="1">
      <alignment horizontal="center" vertical="top" wrapText="1"/>
    </xf>
    <xf numFmtId="2" fontId="1" fillId="0" borderId="0" xfId="0" applyNumberFormat="1" applyFont="1" applyBorder="1" applyAlignment="1">
      <alignment horizontal="center"/>
    </xf>
    <xf numFmtId="2" fontId="3" fillId="0" borderId="3" xfId="0" applyNumberFormat="1" applyFont="1" applyBorder="1" applyAlignment="1">
      <alignment horizontal="center"/>
    </xf>
    <xf numFmtId="2" fontId="3" fillId="0" borderId="0" xfId="0" applyNumberFormat="1" applyFont="1" applyBorder="1" applyAlignment="1">
      <alignment horizontal="center"/>
    </xf>
    <xf numFmtId="2" fontId="1" fillId="0" borderId="4" xfId="0" applyNumberFormat="1" applyFont="1" applyBorder="1" applyAlignment="1">
      <alignment horizontal="center"/>
    </xf>
    <xf numFmtId="2" fontId="1" fillId="0" borderId="0" xfId="0" applyNumberFormat="1" applyFont="1" applyBorder="1" applyAlignment="1">
      <alignment horizontal="center" wrapText="1"/>
    </xf>
    <xf numFmtId="2" fontId="4" fillId="3" borderId="5" xfId="0" applyNumberFormat="1" applyFont="1" applyFill="1" applyBorder="1" applyAlignment="1">
      <alignment horizontal="center" vertical="top" wrapText="1"/>
    </xf>
    <xf numFmtId="2" fontId="4" fillId="3" borderId="4" xfId="0" applyNumberFormat="1" applyFont="1" applyFill="1" applyBorder="1" applyAlignment="1">
      <alignment horizontal="center" vertical="top" wrapText="1"/>
    </xf>
    <xf numFmtId="2" fontId="4" fillId="0" borderId="0" xfId="0" applyNumberFormat="1" applyFont="1" applyBorder="1" applyAlignment="1">
      <alignment horizontal="center" vertical="top" wrapText="1"/>
    </xf>
    <xf numFmtId="2" fontId="3" fillId="0" borderId="4" xfId="0" applyNumberFormat="1" applyFont="1" applyBorder="1" applyAlignment="1">
      <alignment horizontal="center"/>
    </xf>
    <xf numFmtId="0" fontId="4" fillId="3" borderId="4" xfId="0" applyFont="1" applyFill="1" applyBorder="1" applyAlignment="1">
      <alignment horizontal="center" vertical="top" wrapText="1"/>
    </xf>
    <xf numFmtId="0" fontId="4" fillId="0" borderId="0" xfId="0" applyFont="1" applyAlignment="1">
      <alignment/>
    </xf>
    <xf numFmtId="0" fontId="1" fillId="0" borderId="0" xfId="0" applyFont="1" applyAlignment="1">
      <alignment/>
    </xf>
    <xf numFmtId="0" fontId="4" fillId="0" borderId="6" xfId="0" applyFont="1" applyBorder="1" applyAlignment="1">
      <alignment vertical="top" wrapText="1"/>
    </xf>
    <xf numFmtId="0" fontId="1" fillId="0" borderId="0" xfId="0" applyFont="1" applyAlignment="1">
      <alignment horizontal="center"/>
    </xf>
    <xf numFmtId="2" fontId="1" fillId="0" borderId="0" xfId="0" applyNumberFormat="1" applyFont="1" applyAlignment="1">
      <alignment horizontal="center"/>
    </xf>
    <xf numFmtId="2" fontId="4" fillId="0" borderId="0" xfId="0" applyNumberFormat="1" applyFont="1" applyBorder="1" applyAlignment="1">
      <alignment horizontal="center"/>
    </xf>
    <xf numFmtId="2" fontId="9" fillId="4" borderId="7" xfId="0" applyNumberFormat="1" applyFont="1" applyFill="1" applyBorder="1" applyAlignment="1">
      <alignment horizontal="center" vertical="top" wrapText="1"/>
    </xf>
    <xf numFmtId="2" fontId="3" fillId="0" borderId="4" xfId="0" applyNumberFormat="1" applyFont="1" applyBorder="1" applyAlignment="1">
      <alignment horizontal="center" vertical="top" wrapText="1"/>
    </xf>
    <xf numFmtId="2" fontId="3" fillId="0" borderId="0" xfId="0" applyNumberFormat="1" applyFont="1" applyBorder="1" applyAlignment="1">
      <alignment horizontal="center" vertical="top" wrapText="1"/>
    </xf>
    <xf numFmtId="2" fontId="4" fillId="0" borderId="8" xfId="0" applyNumberFormat="1" applyFont="1" applyFill="1" applyBorder="1" applyAlignment="1">
      <alignment horizontal="center" vertical="top" wrapText="1"/>
    </xf>
    <xf numFmtId="2" fontId="4" fillId="0" borderId="9" xfId="0" applyNumberFormat="1" applyFont="1" applyFill="1" applyBorder="1" applyAlignment="1">
      <alignment horizontal="center" vertical="top" wrapText="1"/>
    </xf>
    <xf numFmtId="2" fontId="2" fillId="4" borderId="7" xfId="0" applyNumberFormat="1" applyFont="1" applyFill="1" applyBorder="1" applyAlignment="1">
      <alignment horizontal="center" vertical="top" wrapText="1"/>
    </xf>
    <xf numFmtId="2" fontId="0" fillId="0" borderId="7" xfId="0" applyNumberFormat="1" applyBorder="1" applyAlignment="1">
      <alignment horizontal="center"/>
    </xf>
    <xf numFmtId="2" fontId="1" fillId="0" borderId="4" xfId="0" applyNumberFormat="1" applyFont="1" applyBorder="1" applyAlignment="1">
      <alignment horizontal="center" vertical="top" wrapText="1"/>
    </xf>
    <xf numFmtId="0" fontId="8" fillId="0" borderId="10" xfId="0" applyFont="1" applyBorder="1" applyAlignment="1">
      <alignment horizontal="left" wrapText="1"/>
    </xf>
    <xf numFmtId="0" fontId="14" fillId="0" borderId="0" xfId="0" applyFont="1" applyBorder="1" applyAlignment="1">
      <alignment vertical="top" wrapText="1"/>
    </xf>
    <xf numFmtId="0" fontId="14" fillId="3" borderId="11" xfId="0" applyFont="1" applyFill="1" applyBorder="1" applyAlignment="1">
      <alignment horizontal="right" vertical="top" wrapText="1"/>
    </xf>
    <xf numFmtId="2" fontId="14" fillId="3" borderId="12" xfId="0" applyNumberFormat="1" applyFont="1" applyFill="1" applyBorder="1" applyAlignment="1">
      <alignment horizontal="center" vertical="top" wrapText="1"/>
    </xf>
    <xf numFmtId="2" fontId="14" fillId="3" borderId="13" xfId="0" applyNumberFormat="1" applyFont="1" applyFill="1" applyBorder="1" applyAlignment="1">
      <alignment horizontal="center" vertical="top" wrapText="1"/>
    </xf>
    <xf numFmtId="0" fontId="14" fillId="3" borderId="14" xfId="0" applyFont="1" applyFill="1" applyBorder="1" applyAlignment="1">
      <alignment horizontal="right" vertical="top" wrapText="1"/>
    </xf>
    <xf numFmtId="2" fontId="14" fillId="3" borderId="9" xfId="0" applyNumberFormat="1" applyFont="1" applyFill="1" applyBorder="1" applyAlignment="1">
      <alignment horizontal="center" vertical="top" wrapText="1"/>
    </xf>
    <xf numFmtId="2" fontId="14" fillId="3" borderId="15" xfId="0" applyNumberFormat="1" applyFont="1" applyFill="1" applyBorder="1" applyAlignment="1">
      <alignment horizontal="center" vertical="top" wrapText="1"/>
    </xf>
    <xf numFmtId="0" fontId="3" fillId="0" borderId="0" xfId="0" applyFont="1" applyBorder="1" applyAlignment="1">
      <alignment vertical="top" wrapText="1"/>
    </xf>
    <xf numFmtId="2" fontId="14" fillId="3" borderId="16" xfId="0" applyNumberFormat="1" applyFont="1" applyFill="1" applyBorder="1" applyAlignment="1">
      <alignment horizontal="center" vertical="top" wrapText="1"/>
    </xf>
    <xf numFmtId="2" fontId="14" fillId="3" borderId="17" xfId="0" applyNumberFormat="1" applyFont="1" applyFill="1" applyBorder="1" applyAlignment="1">
      <alignment horizontal="center" vertical="top" wrapText="1"/>
    </xf>
    <xf numFmtId="2" fontId="4" fillId="3" borderId="3" xfId="0" applyNumberFormat="1" applyFont="1" applyFill="1" applyBorder="1" applyAlignment="1">
      <alignment horizontal="center" vertical="top" wrapText="1"/>
    </xf>
    <xf numFmtId="0" fontId="14" fillId="3" borderId="4" xfId="0" applyFont="1" applyFill="1" applyBorder="1" applyAlignment="1">
      <alignment horizontal="right" vertical="top" wrapText="1"/>
    </xf>
    <xf numFmtId="2" fontId="14" fillId="3" borderId="5" xfId="0" applyNumberFormat="1" applyFont="1" applyFill="1" applyBorder="1" applyAlignment="1">
      <alignment horizontal="center" vertical="top" wrapText="1"/>
    </xf>
    <xf numFmtId="2" fontId="14" fillId="3" borderId="3" xfId="0" applyNumberFormat="1" applyFont="1" applyFill="1" applyBorder="1" applyAlignment="1">
      <alignment horizontal="center" vertical="top" wrapText="1"/>
    </xf>
    <xf numFmtId="0" fontId="7" fillId="3" borderId="4" xfId="0" applyFont="1" applyFill="1" applyBorder="1" applyAlignment="1">
      <alignment horizontal="left" vertical="top" wrapText="1"/>
    </xf>
    <xf numFmtId="2" fontId="17" fillId="3" borderId="12" xfId="0" applyNumberFormat="1" applyFont="1" applyFill="1" applyBorder="1" applyAlignment="1">
      <alignment horizontal="center" vertical="top" wrapText="1"/>
    </xf>
    <xf numFmtId="0" fontId="5" fillId="2" borderId="0" xfId="0" applyFont="1" applyFill="1" applyBorder="1" applyAlignment="1">
      <alignment vertical="top" wrapText="1"/>
    </xf>
    <xf numFmtId="0" fontId="2" fillId="2" borderId="0" xfId="0" applyFont="1" applyFill="1" applyBorder="1" applyAlignment="1">
      <alignment horizontal="right" vertical="top" wrapText="1"/>
    </xf>
    <xf numFmtId="0" fontId="4" fillId="0" borderId="18" xfId="0" applyFont="1" applyBorder="1" applyAlignment="1">
      <alignment horizontal="center" vertical="top" wrapText="1"/>
    </xf>
    <xf numFmtId="2" fontId="4" fillId="3" borderId="19" xfId="0" applyNumberFormat="1" applyFont="1" applyFill="1" applyBorder="1" applyAlignment="1">
      <alignment horizontal="center" vertical="top" wrapText="1"/>
    </xf>
    <xf numFmtId="2" fontId="12" fillId="2" borderId="20" xfId="0" applyNumberFormat="1" applyFont="1" applyFill="1" applyBorder="1" applyAlignment="1">
      <alignment horizontal="center" vertical="top" wrapText="1"/>
    </xf>
    <xf numFmtId="0" fontId="2" fillId="2" borderId="21" xfId="0" applyFont="1" applyFill="1" applyBorder="1" applyAlignment="1">
      <alignment horizontal="left" vertical="top" wrapText="1"/>
    </xf>
    <xf numFmtId="0" fontId="2" fillId="2" borderId="22" xfId="0" applyFont="1" applyFill="1" applyBorder="1" applyAlignment="1">
      <alignment horizontal="center" vertical="top" wrapText="1"/>
    </xf>
    <xf numFmtId="2" fontId="2" fillId="2" borderId="23" xfId="0" applyNumberFormat="1" applyFont="1" applyFill="1" applyBorder="1" applyAlignment="1">
      <alignment horizontal="center" vertical="top" wrapText="1"/>
    </xf>
    <xf numFmtId="2" fontId="2" fillId="2" borderId="24" xfId="0" applyNumberFormat="1" applyFont="1" applyFill="1" applyBorder="1" applyAlignment="1">
      <alignment horizontal="center" vertical="top" wrapText="1"/>
    </xf>
    <xf numFmtId="0" fontId="4" fillId="0" borderId="0" xfId="0" applyFont="1" applyAlignment="1">
      <alignment vertical="top"/>
    </xf>
    <xf numFmtId="0" fontId="3" fillId="0" borderId="0" xfId="0" applyFont="1" applyAlignment="1">
      <alignment vertical="top"/>
    </xf>
    <xf numFmtId="2" fontId="3" fillId="0" borderId="25" xfId="0" applyNumberFormat="1" applyFont="1" applyBorder="1" applyAlignment="1">
      <alignment horizontal="center" vertical="top" wrapText="1"/>
    </xf>
    <xf numFmtId="2" fontId="3" fillId="0" borderId="26" xfId="0" applyNumberFormat="1" applyFont="1" applyBorder="1" applyAlignment="1">
      <alignment horizontal="center" vertical="top" wrapText="1"/>
    </xf>
    <xf numFmtId="0" fontId="7" fillId="3" borderId="25" xfId="0" applyFont="1" applyFill="1" applyBorder="1" applyAlignment="1">
      <alignment horizontal="left" vertical="top" wrapText="1"/>
    </xf>
    <xf numFmtId="0" fontId="1" fillId="0" borderId="19" xfId="0" applyFont="1" applyBorder="1" applyAlignment="1">
      <alignment/>
    </xf>
    <xf numFmtId="0" fontId="1" fillId="0" borderId="27" xfId="0" applyFont="1" applyBorder="1" applyAlignment="1">
      <alignment/>
    </xf>
    <xf numFmtId="0" fontId="20" fillId="0" borderId="1" xfId="0" applyFont="1" applyBorder="1" applyAlignment="1">
      <alignment vertical="top" wrapText="1"/>
    </xf>
    <xf numFmtId="0" fontId="20" fillId="0" borderId="28" xfId="0" applyFont="1" applyBorder="1" applyAlignment="1">
      <alignment vertical="top" wrapText="1"/>
    </xf>
    <xf numFmtId="0" fontId="1" fillId="0" borderId="0" xfId="0" applyFont="1" applyAlignment="1">
      <alignment vertical="center"/>
    </xf>
    <xf numFmtId="0" fontId="2" fillId="2" borderId="29" xfId="0" applyFont="1" applyFill="1" applyBorder="1" applyAlignment="1">
      <alignment horizontal="center" vertical="center" wrapText="1"/>
    </xf>
    <xf numFmtId="0" fontId="10" fillId="0" borderId="30" xfId="0" applyFont="1" applyBorder="1" applyAlignment="1">
      <alignment vertical="center" wrapText="1"/>
    </xf>
    <xf numFmtId="0" fontId="1" fillId="0" borderId="30" xfId="0" applyFont="1" applyBorder="1" applyAlignment="1">
      <alignment vertical="center" wrapText="1"/>
    </xf>
    <xf numFmtId="0" fontId="1" fillId="0" borderId="31" xfId="0" applyFont="1" applyBorder="1" applyAlignment="1">
      <alignment vertical="center" wrapText="1"/>
    </xf>
    <xf numFmtId="0" fontId="15" fillId="0" borderId="0" xfId="0" applyFont="1" applyFill="1" applyBorder="1" applyAlignment="1">
      <alignment vertical="center" wrapText="1"/>
    </xf>
    <xf numFmtId="0" fontId="1" fillId="0" borderId="0" xfId="0" applyFont="1" applyBorder="1" applyAlignment="1">
      <alignment vertical="center" wrapText="1"/>
    </xf>
    <xf numFmtId="0" fontId="11" fillId="2" borderId="0" xfId="0" applyFont="1" applyFill="1" applyBorder="1" applyAlignment="1">
      <alignment vertical="center" wrapText="1"/>
    </xf>
    <xf numFmtId="0" fontId="1" fillId="0" borderId="0" xfId="0" applyFont="1" applyAlignment="1">
      <alignment vertical="center" wrapText="1"/>
    </xf>
    <xf numFmtId="2" fontId="2" fillId="2" borderId="23" xfId="0" applyNumberFormat="1" applyFont="1" applyFill="1" applyBorder="1" applyAlignment="1">
      <alignment horizontal="center" vertical="center" wrapText="1"/>
    </xf>
    <xf numFmtId="0" fontId="1" fillId="0" borderId="0" xfId="0" applyFont="1" applyAlignment="1">
      <alignment horizontal="center" vertical="center" wrapText="1"/>
    </xf>
    <xf numFmtId="0" fontId="11" fillId="0" borderId="0" xfId="0" applyFont="1" applyFill="1" applyBorder="1" applyAlignment="1">
      <alignment vertical="center" wrapText="1"/>
    </xf>
    <xf numFmtId="2" fontId="1" fillId="0" borderId="32" xfId="0" applyNumberFormat="1" applyFont="1" applyBorder="1" applyAlignment="1">
      <alignment horizontal="center"/>
    </xf>
    <xf numFmtId="0" fontId="1" fillId="0" borderId="4" xfId="0" applyFont="1" applyBorder="1" applyAlignment="1">
      <alignment vertical="center" wrapText="1"/>
    </xf>
    <xf numFmtId="0" fontId="2" fillId="0" borderId="33" xfId="0" applyFont="1" applyFill="1" applyBorder="1" applyAlignment="1">
      <alignment horizontal="left" vertical="top" wrapText="1"/>
    </xf>
    <xf numFmtId="0" fontId="2" fillId="0" borderId="34" xfId="0" applyFont="1" applyFill="1" applyBorder="1" applyAlignment="1">
      <alignment horizontal="center" vertical="center" wrapText="1"/>
    </xf>
    <xf numFmtId="0" fontId="2" fillId="0" borderId="35" xfId="0" applyFont="1" applyFill="1" applyBorder="1" applyAlignment="1">
      <alignment horizontal="center" vertical="top" wrapText="1"/>
    </xf>
    <xf numFmtId="0" fontId="21" fillId="0" borderId="0" xfId="0" applyFont="1" applyAlignment="1">
      <alignment vertical="center" wrapText="1"/>
    </xf>
    <xf numFmtId="0" fontId="22" fillId="0" borderId="0" xfId="0" applyFont="1" applyAlignment="1">
      <alignment horizontal="center" vertical="center" wrapText="1"/>
    </xf>
    <xf numFmtId="0" fontId="9" fillId="4" borderId="2" xfId="0" applyFont="1" applyFill="1" applyBorder="1" applyAlignment="1">
      <alignment vertical="top" wrapText="1"/>
    </xf>
    <xf numFmtId="0" fontId="20" fillId="0" borderId="0" xfId="0" applyFont="1" applyBorder="1" applyAlignment="1">
      <alignment vertical="top" wrapText="1"/>
    </xf>
    <xf numFmtId="0" fontId="10" fillId="0" borderId="0" xfId="0" applyFont="1" applyBorder="1" applyAlignment="1">
      <alignment vertical="center" wrapText="1"/>
    </xf>
    <xf numFmtId="0" fontId="10" fillId="0" borderId="8" xfId="0" applyFont="1" applyBorder="1" applyAlignment="1">
      <alignment vertical="center" wrapText="1"/>
    </xf>
    <xf numFmtId="0" fontId="4" fillId="3" borderId="11" xfId="0" applyFont="1" applyFill="1" applyBorder="1" applyAlignment="1">
      <alignment horizontal="right" vertical="top" wrapText="1"/>
    </xf>
    <xf numFmtId="0" fontId="4" fillId="3" borderId="14" xfId="0" applyFont="1" applyFill="1" applyBorder="1" applyAlignment="1">
      <alignment horizontal="right" vertical="top" wrapText="1"/>
    </xf>
    <xf numFmtId="0" fontId="1" fillId="0" borderId="8" xfId="0" applyFont="1" applyBorder="1" applyAlignment="1">
      <alignment vertical="center" wrapText="1"/>
    </xf>
    <xf numFmtId="0" fontId="3" fillId="0" borderId="36" xfId="0" applyFont="1" applyBorder="1" applyAlignment="1">
      <alignment vertical="top" wrapText="1"/>
    </xf>
    <xf numFmtId="0" fontId="4" fillId="0" borderId="4" xfId="0" applyFont="1" applyFill="1" applyBorder="1" applyAlignment="1">
      <alignment horizontal="center" vertical="top" wrapText="1"/>
    </xf>
    <xf numFmtId="0" fontId="16" fillId="0" borderId="0" xfId="0" applyFont="1" applyFill="1" applyBorder="1" applyAlignment="1">
      <alignment vertical="top" wrapText="1"/>
    </xf>
    <xf numFmtId="0" fontId="14" fillId="0" borderId="7" xfId="0" applyFont="1" applyFill="1" applyBorder="1" applyAlignment="1">
      <alignment horizontal="right" vertical="top" wrapText="1"/>
    </xf>
    <xf numFmtId="2" fontId="14" fillId="0" borderId="0" xfId="0" applyNumberFormat="1" applyFont="1" applyFill="1" applyBorder="1" applyAlignment="1">
      <alignment horizontal="center" vertical="top" wrapText="1"/>
    </xf>
    <xf numFmtId="0" fontId="1" fillId="0" borderId="0" xfId="0" applyFont="1" applyFill="1" applyAlignment="1">
      <alignment vertical="center" wrapText="1"/>
    </xf>
    <xf numFmtId="0" fontId="1" fillId="0" borderId="0" xfId="0" applyFont="1" applyFill="1" applyAlignment="1">
      <alignment/>
    </xf>
    <xf numFmtId="0" fontId="8" fillId="0" borderId="21" xfId="0" applyFont="1" applyBorder="1" applyAlignment="1">
      <alignment horizontal="left" wrapText="1"/>
    </xf>
    <xf numFmtId="0" fontId="1" fillId="0" borderId="22" xfId="0" applyFont="1" applyBorder="1" applyAlignment="1">
      <alignment wrapText="1"/>
    </xf>
    <xf numFmtId="0" fontId="14" fillId="3" borderId="0" xfId="0" applyFont="1" applyFill="1" applyBorder="1" applyAlignment="1">
      <alignment vertical="top" wrapText="1"/>
    </xf>
    <xf numFmtId="0" fontId="15" fillId="3" borderId="0" xfId="0" applyFont="1" applyFill="1" applyBorder="1" applyAlignment="1">
      <alignment vertical="center" wrapText="1"/>
    </xf>
    <xf numFmtId="0" fontId="16" fillId="3" borderId="0" xfId="0" applyFont="1" applyFill="1" applyBorder="1" applyAlignment="1">
      <alignment vertical="top" wrapText="1"/>
    </xf>
    <xf numFmtId="0" fontId="8" fillId="0" borderId="10" xfId="0" applyFont="1" applyBorder="1" applyAlignment="1">
      <alignment horizontal="center" wrapText="1"/>
    </xf>
    <xf numFmtId="0" fontId="8" fillId="0" borderId="21" xfId="0" applyFont="1" applyBorder="1" applyAlignment="1">
      <alignment horizontal="center" wrapText="1"/>
    </xf>
    <xf numFmtId="0" fontId="3" fillId="0" borderId="0" xfId="0" applyFont="1" applyFill="1" applyBorder="1" applyAlignment="1">
      <alignment vertical="top" wrapText="1"/>
    </xf>
    <xf numFmtId="0" fontId="1" fillId="0" borderId="0" xfId="0" applyFont="1" applyFill="1" applyBorder="1" applyAlignment="1">
      <alignment vertical="center" wrapText="1"/>
    </xf>
    <xf numFmtId="0" fontId="3" fillId="3" borderId="0" xfId="0" applyFont="1" applyFill="1" applyBorder="1" applyAlignment="1">
      <alignment vertical="top" wrapText="1"/>
    </xf>
    <xf numFmtId="0" fontId="1" fillId="3" borderId="0" xfId="0" applyFont="1" applyFill="1" applyBorder="1" applyAlignment="1">
      <alignment vertical="center" wrapText="1"/>
    </xf>
    <xf numFmtId="0" fontId="3" fillId="0" borderId="22" xfId="0" applyFont="1" applyBorder="1" applyAlignment="1">
      <alignment vertical="top" wrapText="1"/>
    </xf>
    <xf numFmtId="0" fontId="4" fillId="5" borderId="1" xfId="0" applyFont="1" applyFill="1" applyBorder="1" applyAlignment="1">
      <alignment vertical="top" wrapText="1"/>
    </xf>
    <xf numFmtId="0" fontId="1" fillId="5" borderId="30" xfId="0" applyFont="1" applyFill="1" applyBorder="1" applyAlignment="1">
      <alignment vertical="center" wrapText="1"/>
    </xf>
    <xf numFmtId="0" fontId="4" fillId="5" borderId="18" xfId="0" applyFont="1" applyFill="1" applyBorder="1" applyAlignment="1">
      <alignment horizontal="right" vertical="top" wrapText="1"/>
    </xf>
    <xf numFmtId="2" fontId="4" fillId="5" borderId="0" xfId="0" applyNumberFormat="1" applyFont="1" applyFill="1" applyBorder="1" applyAlignment="1">
      <alignment horizontal="center" vertical="top" wrapText="1"/>
    </xf>
    <xf numFmtId="2" fontId="1" fillId="5" borderId="0" xfId="0" applyNumberFormat="1" applyFont="1" applyFill="1" applyBorder="1" applyAlignment="1">
      <alignment horizontal="center"/>
    </xf>
    <xf numFmtId="0" fontId="10" fillId="0" borderId="30" xfId="0" applyFont="1" applyFill="1" applyBorder="1" applyAlignment="1">
      <alignment vertical="center" wrapText="1"/>
    </xf>
    <xf numFmtId="0" fontId="10" fillId="0" borderId="8" xfId="0" applyFont="1" applyFill="1" applyBorder="1" applyAlignment="1">
      <alignment vertical="center" wrapText="1"/>
    </xf>
    <xf numFmtId="0" fontId="23" fillId="0" borderId="4" xfId="0" applyFont="1" applyBorder="1" applyAlignment="1">
      <alignment vertical="top" wrapText="1"/>
    </xf>
    <xf numFmtId="0" fontId="23" fillId="0" borderId="26" xfId="0" applyFont="1" applyBorder="1" applyAlignment="1">
      <alignment vertical="top" wrapText="1"/>
    </xf>
    <xf numFmtId="0" fontId="23" fillId="0" borderId="26" xfId="0" applyFont="1" applyFill="1" applyBorder="1" applyAlignment="1">
      <alignment vertical="top" wrapText="1"/>
    </xf>
    <xf numFmtId="0" fontId="10" fillId="0" borderId="37" xfId="0" applyFont="1" applyFill="1" applyBorder="1" applyAlignment="1">
      <alignment vertical="center" wrapText="1"/>
    </xf>
    <xf numFmtId="0" fontId="1" fillId="0" borderId="30" xfId="0" applyFont="1" applyFill="1" applyBorder="1" applyAlignment="1">
      <alignment vertical="center" wrapText="1"/>
    </xf>
    <xf numFmtId="0" fontId="1" fillId="0" borderId="4" xfId="0" applyFont="1" applyFill="1" applyBorder="1" applyAlignment="1">
      <alignment vertical="center" wrapText="1"/>
    </xf>
    <xf numFmtId="0" fontId="10" fillId="0" borderId="38" xfId="0" applyFont="1" applyFill="1" applyBorder="1" applyAlignment="1">
      <alignment/>
    </xf>
    <xf numFmtId="0" fontId="3" fillId="0" borderId="2" xfId="0" applyFont="1" applyFill="1" applyBorder="1" applyAlignment="1">
      <alignment vertical="top" wrapText="1"/>
    </xf>
    <xf numFmtId="0" fontId="12" fillId="2" borderId="39" xfId="0" applyFont="1" applyFill="1" applyBorder="1" applyAlignment="1">
      <alignment horizontal="center" vertical="top"/>
    </xf>
    <xf numFmtId="0" fontId="13" fillId="0" borderId="40" xfId="0" applyFont="1" applyBorder="1" applyAlignment="1">
      <alignment horizontal="center" vertical="top"/>
    </xf>
    <xf numFmtId="0" fontId="2" fillId="4" borderId="1" xfId="0" applyFont="1" applyFill="1" applyBorder="1" applyAlignment="1">
      <alignment vertical="top" wrapText="1"/>
    </xf>
    <xf numFmtId="0" fontId="2" fillId="4" borderId="30" xfId="0" applyFont="1" applyFill="1" applyBorder="1" applyAlignment="1">
      <alignment vertical="top" wrapText="1"/>
    </xf>
    <xf numFmtId="0" fontId="9" fillId="4" borderId="2" xfId="0" applyFont="1" applyFill="1" applyBorder="1" applyAlignment="1">
      <alignment vertical="top" wrapText="1"/>
    </xf>
    <xf numFmtId="0" fontId="2" fillId="4" borderId="10" xfId="0" applyFont="1" applyFill="1" applyBorder="1" applyAlignment="1">
      <alignment vertical="top" wrapText="1"/>
    </xf>
    <xf numFmtId="0" fontId="2" fillId="4" borderId="27" xfId="0" applyFont="1" applyFill="1" applyBorder="1" applyAlignment="1">
      <alignment vertical="top" wrapText="1"/>
    </xf>
    <xf numFmtId="0" fontId="9" fillId="4" borderId="18" xfId="0" applyFont="1" applyFill="1" applyBorder="1" applyAlignment="1">
      <alignment vertical="top" wrapText="1"/>
    </xf>
    <xf numFmtId="0" fontId="2" fillId="4" borderId="8" xfId="0" applyFont="1" applyFill="1" applyBorder="1" applyAlignment="1">
      <alignment horizontal="left" vertical="top" wrapText="1"/>
    </xf>
    <xf numFmtId="0" fontId="2" fillId="4" borderId="41" xfId="0" applyFont="1" applyFill="1" applyBorder="1" applyAlignment="1">
      <alignment horizontal="left" vertical="top" wrapText="1"/>
    </xf>
    <xf numFmtId="0" fontId="2" fillId="4" borderId="42" xfId="0" applyFont="1" applyFill="1" applyBorder="1" applyAlignment="1">
      <alignment horizontal="left" vertical="top" wrapText="1"/>
    </xf>
    <xf numFmtId="0" fontId="2" fillId="4" borderId="43" xfId="0" applyFont="1" applyFill="1" applyBorder="1" applyAlignment="1">
      <alignment vertical="top" wrapText="1"/>
    </xf>
    <xf numFmtId="0" fontId="2" fillId="4" borderId="44" xfId="0" applyFont="1" applyFill="1" applyBorder="1" applyAlignment="1">
      <alignment vertical="top" wrapText="1"/>
    </xf>
    <xf numFmtId="0" fontId="2" fillId="4" borderId="45" xfId="0" applyFont="1" applyFill="1" applyBorder="1" applyAlignment="1">
      <alignment vertical="top" wrapText="1"/>
    </xf>
    <xf numFmtId="0" fontId="0" fillId="0" borderId="30" xfId="0" applyBorder="1" applyAlignment="1">
      <alignment/>
    </xf>
    <xf numFmtId="0" fontId="0" fillId="0" borderId="2" xfId="0" applyBorder="1" applyAlignment="1">
      <alignment/>
    </xf>
    <xf numFmtId="0" fontId="2" fillId="4" borderId="2" xfId="0" applyFont="1" applyFill="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73"/>
  <sheetViews>
    <sheetView tabSelected="1" zoomScaleSheetLayoutView="50" workbookViewId="0" topLeftCell="A1">
      <pane ySplit="3" topLeftCell="BM4" activePane="bottomLeft" state="frozen"/>
      <selection pane="topLeft" activeCell="A1" sqref="A1"/>
      <selection pane="bottomLeft" activeCell="G45" sqref="G45"/>
    </sheetView>
  </sheetViews>
  <sheetFormatPr defaultColWidth="9.140625" defaultRowHeight="12.75"/>
  <cols>
    <col min="1" max="1" width="12.8515625" style="1" customWidth="1"/>
    <col min="2" max="2" width="53.7109375" style="66" customWidth="1"/>
    <col min="3" max="3" width="28.421875" style="1" customWidth="1"/>
    <col min="4" max="4" width="10.57421875" style="21" hidden="1" customWidth="1"/>
    <col min="5" max="5" width="8.00390625" style="7" hidden="1" customWidth="1"/>
    <col min="6" max="6" width="7.7109375" style="7" hidden="1" customWidth="1"/>
    <col min="7" max="7" width="67.57421875" style="74" customWidth="1"/>
    <col min="8" max="16384" width="9.140625" style="1" customWidth="1"/>
  </cols>
  <sheetData>
    <row r="1" spans="1:6" ht="18" thickBot="1">
      <c r="A1" s="17" t="s">
        <v>188</v>
      </c>
      <c r="F1" s="22" t="s">
        <v>189</v>
      </c>
    </row>
    <row r="2" spans="1:6" ht="18" thickBot="1">
      <c r="A2" s="80"/>
      <c r="B2" s="81"/>
      <c r="C2" s="82"/>
      <c r="D2" s="126" t="s">
        <v>180</v>
      </c>
      <c r="E2" s="127"/>
      <c r="F2" s="52" t="s">
        <v>191</v>
      </c>
    </row>
    <row r="3" spans="1:7" ht="35.25" thickBot="1">
      <c r="A3" s="53" t="s">
        <v>202</v>
      </c>
      <c r="B3" s="67" t="s">
        <v>203</v>
      </c>
      <c r="C3" s="54" t="s">
        <v>204</v>
      </c>
      <c r="D3" s="55" t="s">
        <v>181</v>
      </c>
      <c r="E3" s="55" t="s">
        <v>182</v>
      </c>
      <c r="F3" s="56"/>
      <c r="G3" s="75" t="s">
        <v>198</v>
      </c>
    </row>
    <row r="4" spans="1:5" ht="35.25" thickBot="1">
      <c r="A4" s="31" t="s">
        <v>201</v>
      </c>
      <c r="B4" s="104" t="s">
        <v>54</v>
      </c>
      <c r="C4" s="50"/>
      <c r="D4" s="14"/>
      <c r="E4" s="51" t="s">
        <v>183</v>
      </c>
    </row>
    <row r="5" spans="1:6" ht="18" thickBot="1">
      <c r="A5" s="128" t="s">
        <v>289</v>
      </c>
      <c r="B5" s="129"/>
      <c r="C5" s="130"/>
      <c r="D5" s="23"/>
      <c r="E5" s="15" t="e">
        <f>AVERAGE(D7:D14)</f>
        <v>#DIV/0!</v>
      </c>
      <c r="F5" s="9"/>
    </row>
    <row r="6" spans="1:7" ht="45.75" thickBot="1">
      <c r="A6" s="64">
        <v>1.11</v>
      </c>
      <c r="B6" s="88" t="s">
        <v>211</v>
      </c>
      <c r="C6" s="88"/>
      <c r="D6" s="10"/>
      <c r="F6" s="78"/>
      <c r="G6" s="69" t="s">
        <v>112</v>
      </c>
    </row>
    <row r="7" spans="1:7" ht="60.75" thickBot="1">
      <c r="A7" s="64">
        <v>1.12</v>
      </c>
      <c r="B7" s="88" t="s">
        <v>261</v>
      </c>
      <c r="C7" s="88"/>
      <c r="D7" s="10"/>
      <c r="F7" s="78"/>
      <c r="G7" s="69" t="s">
        <v>113</v>
      </c>
    </row>
    <row r="8" spans="1:7" ht="45.75" thickBot="1">
      <c r="A8" s="64">
        <v>1.13</v>
      </c>
      <c r="B8" s="88" t="s">
        <v>262</v>
      </c>
      <c r="C8" s="88"/>
      <c r="D8" s="10"/>
      <c r="G8" s="69" t="s">
        <v>250</v>
      </c>
    </row>
    <row r="9" spans="1:7" ht="30.75" thickBot="1">
      <c r="A9" s="64">
        <v>1.14</v>
      </c>
      <c r="B9" s="88" t="s">
        <v>263</v>
      </c>
      <c r="C9" s="88"/>
      <c r="D9" s="10"/>
      <c r="F9" s="78"/>
      <c r="G9" s="122" t="s">
        <v>304</v>
      </c>
    </row>
    <row r="10" spans="1:7" ht="30.75" thickBot="1">
      <c r="A10" s="64">
        <v>1.15</v>
      </c>
      <c r="B10" s="88" t="s">
        <v>264</v>
      </c>
      <c r="C10" s="88"/>
      <c r="D10" s="10"/>
      <c r="F10" s="78"/>
      <c r="G10" s="69" t="s">
        <v>106</v>
      </c>
    </row>
    <row r="11" spans="1:7" ht="30.75" thickBot="1">
      <c r="A11" s="64">
        <v>1.16</v>
      </c>
      <c r="B11" s="88" t="s">
        <v>265</v>
      </c>
      <c r="C11" s="88"/>
      <c r="D11" s="10"/>
      <c r="F11" s="78"/>
      <c r="G11" s="69" t="s">
        <v>303</v>
      </c>
    </row>
    <row r="12" spans="1:7" ht="30.75" thickBot="1">
      <c r="A12" s="64">
        <v>1.17</v>
      </c>
      <c r="B12" s="88" t="s">
        <v>266</v>
      </c>
      <c r="C12" s="88"/>
      <c r="D12" s="24"/>
      <c r="G12" s="69" t="s">
        <v>114</v>
      </c>
    </row>
    <row r="13" spans="1:7" ht="30.75" thickBot="1">
      <c r="A13" s="64">
        <v>1.18</v>
      </c>
      <c r="B13" s="88" t="s">
        <v>267</v>
      </c>
      <c r="C13" s="88"/>
      <c r="D13" s="24"/>
      <c r="G13" s="69" t="s">
        <v>302</v>
      </c>
    </row>
    <row r="14" spans="1:7" ht="18" thickBot="1">
      <c r="A14" s="64">
        <v>1.19</v>
      </c>
      <c r="B14" s="88" t="s">
        <v>268</v>
      </c>
      <c r="C14" s="88"/>
      <c r="D14" s="25"/>
      <c r="G14" s="69" t="s">
        <v>252</v>
      </c>
    </row>
    <row r="15" spans="1:6" ht="10.5" customHeight="1" thickBot="1">
      <c r="A15" s="3"/>
      <c r="B15" s="69"/>
      <c r="C15" s="92"/>
      <c r="D15" s="16" t="s">
        <v>251</v>
      </c>
      <c r="F15" s="16" t="s">
        <v>192</v>
      </c>
    </row>
    <row r="16" spans="1:6" ht="18" thickBot="1">
      <c r="A16" s="3"/>
      <c r="B16" s="91"/>
      <c r="C16" s="93" t="s">
        <v>269</v>
      </c>
      <c r="D16" s="13">
        <f>SUM(D7:D14)</f>
        <v>0</v>
      </c>
      <c r="E16" s="26"/>
      <c r="F16" s="13" t="e">
        <f>AVERAGE(F7:F14)</f>
        <v>#DIV/0!</v>
      </c>
    </row>
    <row r="17" spans="1:6" ht="9" customHeight="1" thickBot="1">
      <c r="A17" s="111"/>
      <c r="B17" s="112"/>
      <c r="C17" s="113"/>
      <c r="D17" s="114"/>
      <c r="E17" s="115"/>
      <c r="F17" s="115"/>
    </row>
    <row r="18" spans="1:5" ht="18" thickBot="1">
      <c r="A18" s="128" t="s">
        <v>290</v>
      </c>
      <c r="B18" s="129"/>
      <c r="C18" s="130"/>
      <c r="D18" s="23"/>
      <c r="E18" s="8" t="e">
        <f>AVERAGE(D19:D26)</f>
        <v>#DIV/0!</v>
      </c>
    </row>
    <row r="19" spans="1:7" ht="30.75" thickBot="1">
      <c r="A19" s="64">
        <v>1.21</v>
      </c>
      <c r="B19" s="88" t="s">
        <v>270</v>
      </c>
      <c r="C19" s="88"/>
      <c r="D19" s="24"/>
      <c r="F19" s="78"/>
      <c r="G19" s="69" t="s">
        <v>107</v>
      </c>
    </row>
    <row r="20" spans="1:7" ht="30">
      <c r="A20" s="64">
        <v>1.22</v>
      </c>
      <c r="B20" s="88" t="s">
        <v>271</v>
      </c>
      <c r="C20" s="88"/>
      <c r="D20" s="25"/>
      <c r="G20" s="69" t="s">
        <v>301</v>
      </c>
    </row>
    <row r="21" spans="1:7" ht="60">
      <c r="A21" s="64">
        <v>1.23</v>
      </c>
      <c r="B21" s="88" t="s">
        <v>272</v>
      </c>
      <c r="C21" s="88"/>
      <c r="D21" s="25"/>
      <c r="G21" s="69" t="s">
        <v>108</v>
      </c>
    </row>
    <row r="22" spans="1:7" ht="30.75" thickBot="1">
      <c r="A22" s="64">
        <v>1.24</v>
      </c>
      <c r="B22" s="88" t="s">
        <v>273</v>
      </c>
      <c r="C22" s="88"/>
      <c r="D22" s="25"/>
      <c r="G22" s="69" t="s">
        <v>278</v>
      </c>
    </row>
    <row r="23" spans="1:7" ht="60.75" thickBot="1">
      <c r="A23" s="64">
        <v>1.25</v>
      </c>
      <c r="B23" s="88" t="s">
        <v>274</v>
      </c>
      <c r="C23" s="88"/>
      <c r="D23" s="24"/>
      <c r="F23" s="78"/>
      <c r="G23" s="69" t="s">
        <v>139</v>
      </c>
    </row>
    <row r="24" spans="1:7" ht="30.75" thickBot="1">
      <c r="A24" s="64">
        <v>1.26</v>
      </c>
      <c r="B24" s="88" t="s">
        <v>275</v>
      </c>
      <c r="C24" s="88"/>
      <c r="D24" s="24"/>
      <c r="F24" s="78"/>
      <c r="G24" s="69" t="s">
        <v>109</v>
      </c>
    </row>
    <row r="25" spans="1:7" ht="30.75" thickBot="1">
      <c r="A25" s="64">
        <v>1.27</v>
      </c>
      <c r="B25" s="88" t="s">
        <v>276</v>
      </c>
      <c r="C25" s="88"/>
      <c r="D25" s="24"/>
      <c r="F25" s="78"/>
      <c r="G25" s="122" t="s">
        <v>110</v>
      </c>
    </row>
    <row r="26" spans="1:7" ht="30.75" thickBot="1">
      <c r="A26" s="64">
        <v>1.28</v>
      </c>
      <c r="B26" s="88" t="s">
        <v>277</v>
      </c>
      <c r="C26" s="88"/>
      <c r="D26" s="24"/>
      <c r="G26" s="69" t="s">
        <v>115</v>
      </c>
    </row>
    <row r="27" spans="1:6" ht="10.5" customHeight="1" thickBot="1">
      <c r="A27" s="3"/>
      <c r="B27" s="69"/>
      <c r="C27" s="92"/>
      <c r="D27" s="16" t="s">
        <v>184</v>
      </c>
      <c r="F27" s="16" t="s">
        <v>192</v>
      </c>
    </row>
    <row r="28" spans="1:6" ht="18" thickBot="1">
      <c r="A28" s="3"/>
      <c r="B28" s="69"/>
      <c r="C28" s="93" t="s">
        <v>279</v>
      </c>
      <c r="D28" s="13">
        <f>SUM(D19:D26)</f>
        <v>0</v>
      </c>
      <c r="E28" s="26"/>
      <c r="F28" s="13" t="e">
        <f>AVERAGE(F19:F26)</f>
        <v>#DIV/0!</v>
      </c>
    </row>
    <row r="29" spans="1:6" ht="9" customHeight="1" thickBot="1">
      <c r="A29" s="111"/>
      <c r="B29" s="112"/>
      <c r="C29" s="113"/>
      <c r="D29" s="114"/>
      <c r="E29" s="115"/>
      <c r="F29" s="115"/>
    </row>
    <row r="30" spans="1:5" ht="18" thickBot="1">
      <c r="A30" s="128" t="s">
        <v>291</v>
      </c>
      <c r="B30" s="129"/>
      <c r="C30" s="130"/>
      <c r="D30" s="23"/>
      <c r="E30" s="8" t="e">
        <f>AVERAGE(D31:D38)</f>
        <v>#DIV/0!</v>
      </c>
    </row>
    <row r="31" spans="1:7" ht="75.75" thickBot="1">
      <c r="A31" s="64">
        <v>1.31</v>
      </c>
      <c r="B31" s="88" t="s">
        <v>280</v>
      </c>
      <c r="C31" s="88"/>
      <c r="D31" s="24"/>
      <c r="F31" s="10"/>
      <c r="G31" s="79" t="s">
        <v>300</v>
      </c>
    </row>
    <row r="32" spans="1:7" s="18" customFormat="1" ht="45.75" thickBot="1">
      <c r="A32" s="64">
        <v>1.32</v>
      </c>
      <c r="B32" s="88" t="s">
        <v>281</v>
      </c>
      <c r="C32" s="88"/>
      <c r="D32" s="24"/>
      <c r="E32" s="7"/>
      <c r="F32" s="10"/>
      <c r="G32" s="79" t="s">
        <v>253</v>
      </c>
    </row>
    <row r="33" spans="1:7" s="18" customFormat="1" ht="45.75" thickBot="1">
      <c r="A33" s="64">
        <v>1.33</v>
      </c>
      <c r="B33" s="88" t="s">
        <v>282</v>
      </c>
      <c r="C33" s="88"/>
      <c r="D33" s="24"/>
      <c r="E33" s="7"/>
      <c r="F33" s="10"/>
      <c r="G33" s="123" t="s">
        <v>288</v>
      </c>
    </row>
    <row r="34" spans="1:7" ht="87.75" customHeight="1" thickBot="1">
      <c r="A34" s="64">
        <v>1.34</v>
      </c>
      <c r="B34" s="88" t="s">
        <v>283</v>
      </c>
      <c r="C34" s="88"/>
      <c r="D34" s="24"/>
      <c r="F34" s="10"/>
      <c r="G34" s="79" t="s">
        <v>299</v>
      </c>
    </row>
    <row r="35" spans="1:7" ht="45.75" thickBot="1">
      <c r="A35" s="64">
        <v>1.35</v>
      </c>
      <c r="B35" s="88" t="s">
        <v>284</v>
      </c>
      <c r="C35" s="88"/>
      <c r="D35" s="24"/>
      <c r="F35" s="78"/>
      <c r="G35" s="79" t="s">
        <v>116</v>
      </c>
    </row>
    <row r="36" spans="1:7" ht="30.75" thickBot="1">
      <c r="A36" s="64">
        <v>1.36</v>
      </c>
      <c r="B36" s="88" t="s">
        <v>285</v>
      </c>
      <c r="C36" s="88"/>
      <c r="D36" s="24"/>
      <c r="F36" s="78"/>
      <c r="G36" s="79" t="s">
        <v>117</v>
      </c>
    </row>
    <row r="37" spans="1:7" ht="30.75" thickBot="1">
      <c r="A37" s="64">
        <v>1.37</v>
      </c>
      <c r="B37" s="88" t="s">
        <v>286</v>
      </c>
      <c r="C37" s="88"/>
      <c r="D37" s="24"/>
      <c r="G37" s="123" t="s">
        <v>118</v>
      </c>
    </row>
    <row r="38" spans="1:7" ht="30.75" thickBot="1">
      <c r="A38" s="64">
        <v>1.38</v>
      </c>
      <c r="B38" s="88" t="s">
        <v>287</v>
      </c>
      <c r="C38" s="88"/>
      <c r="D38" s="25"/>
      <c r="G38" s="79" t="s">
        <v>298</v>
      </c>
    </row>
    <row r="39" spans="1:6" ht="10.5" customHeight="1" thickBot="1">
      <c r="A39" s="3"/>
      <c r="B39" s="69"/>
      <c r="C39" s="92"/>
      <c r="D39" s="16" t="s">
        <v>184</v>
      </c>
      <c r="F39" s="16" t="s">
        <v>192</v>
      </c>
    </row>
    <row r="40" spans="1:6" ht="18" thickBot="1">
      <c r="A40" s="3"/>
      <c r="B40" s="69"/>
      <c r="C40" s="93" t="s">
        <v>279</v>
      </c>
      <c r="D40" s="13">
        <f>SUM(D31:D38)</f>
        <v>0</v>
      </c>
      <c r="E40" s="26"/>
      <c r="F40" s="13" t="e">
        <f>AVERAGE(F31:F38)</f>
        <v>#DIV/0!</v>
      </c>
    </row>
    <row r="41" spans="1:6" ht="9" customHeight="1" thickBot="1">
      <c r="A41" s="111"/>
      <c r="B41" s="112"/>
      <c r="C41" s="113"/>
      <c r="D41" s="114"/>
      <c r="E41" s="115"/>
      <c r="F41" s="115"/>
    </row>
    <row r="42" spans="1:5" ht="33.75" customHeight="1" thickBot="1">
      <c r="A42" s="128" t="s">
        <v>292</v>
      </c>
      <c r="B42" s="129"/>
      <c r="C42" s="130"/>
      <c r="D42" s="23"/>
      <c r="E42" s="8" t="e">
        <f>AVERAGE(D43:D45)</f>
        <v>#DIV/0!</v>
      </c>
    </row>
    <row r="43" spans="1:7" ht="30.75" thickBot="1">
      <c r="A43" s="64">
        <v>1.41</v>
      </c>
      <c r="B43" s="88" t="s">
        <v>293</v>
      </c>
      <c r="C43" s="88"/>
      <c r="D43" s="25"/>
      <c r="G43" s="69" t="s">
        <v>297</v>
      </c>
    </row>
    <row r="44" spans="1:7" ht="30.75" thickBot="1">
      <c r="A44" s="64">
        <v>1.42</v>
      </c>
      <c r="B44" s="88" t="s">
        <v>294</v>
      </c>
      <c r="C44" s="88"/>
      <c r="D44" s="24"/>
      <c r="F44" s="78"/>
      <c r="G44" s="69" t="s">
        <v>296</v>
      </c>
    </row>
    <row r="45" spans="1:7" ht="30.75" thickBot="1">
      <c r="A45" s="64">
        <v>1.43</v>
      </c>
      <c r="B45" s="88" t="s">
        <v>295</v>
      </c>
      <c r="C45" s="88"/>
      <c r="D45" s="24"/>
      <c r="F45" s="78"/>
      <c r="G45" s="69" t="s">
        <v>119</v>
      </c>
    </row>
    <row r="46" spans="1:6" ht="10.5" customHeight="1" thickBot="1">
      <c r="A46" s="3"/>
      <c r="B46" s="69"/>
      <c r="C46" s="92"/>
      <c r="D46" s="16" t="s">
        <v>184</v>
      </c>
      <c r="F46" s="16" t="s">
        <v>192</v>
      </c>
    </row>
    <row r="47" spans="1:6" ht="18" thickBot="1">
      <c r="A47" s="19"/>
      <c r="B47" s="70"/>
      <c r="C47" s="93" t="s">
        <v>305</v>
      </c>
      <c r="D47" s="13">
        <f>SUM(D44:D45)</f>
        <v>0</v>
      </c>
      <c r="E47" s="27"/>
      <c r="F47" s="13" t="e">
        <f>AVERAGE(F44:F45)</f>
        <v>#DIV/0!</v>
      </c>
    </row>
    <row r="48" spans="1:6" ht="9" customHeight="1" thickBot="1">
      <c r="A48" s="111"/>
      <c r="B48" s="112"/>
      <c r="C48" s="113"/>
      <c r="D48" s="114"/>
      <c r="E48" s="115"/>
      <c r="F48" s="115"/>
    </row>
    <row r="49" spans="1:5" ht="18" thickBot="1">
      <c r="A49" s="134" t="s">
        <v>174</v>
      </c>
      <c r="B49" s="135"/>
      <c r="C49" s="136"/>
      <c r="D49" s="23"/>
      <c r="E49" s="8">
        <f>AVERAGE(D50:D54)</f>
        <v>0</v>
      </c>
    </row>
    <row r="50" spans="1:7" ht="30.75" thickBot="1">
      <c r="A50" s="64">
        <v>1.51</v>
      </c>
      <c r="B50" s="88" t="s">
        <v>55</v>
      </c>
      <c r="C50" s="125"/>
      <c r="D50" s="25"/>
      <c r="G50" s="122" t="s">
        <v>258</v>
      </c>
    </row>
    <row r="51" spans="1:7" ht="30.75" thickBot="1">
      <c r="A51" s="64">
        <v>1.52</v>
      </c>
      <c r="B51" s="88" t="s">
        <v>56</v>
      </c>
      <c r="C51" s="125"/>
      <c r="D51" s="24"/>
      <c r="F51" s="78"/>
      <c r="G51" s="122" t="s">
        <v>9</v>
      </c>
    </row>
    <row r="52" spans="1:6" ht="10.5" customHeight="1" thickBot="1">
      <c r="A52" s="3"/>
      <c r="B52" s="69"/>
      <c r="C52" s="92"/>
      <c r="D52" s="16" t="s">
        <v>184</v>
      </c>
      <c r="F52" s="16" t="s">
        <v>192</v>
      </c>
    </row>
    <row r="53" spans="1:7" ht="18" thickBot="1">
      <c r="A53" s="86"/>
      <c r="B53" s="87"/>
      <c r="C53" s="93" t="s">
        <v>194</v>
      </c>
      <c r="D53" s="13">
        <f>SUM(D44:D51)</f>
        <v>0</v>
      </c>
      <c r="E53" s="26"/>
      <c r="F53" s="13" t="e">
        <f>AVERAGE(F44:F51)</f>
        <v>#DIV/0!</v>
      </c>
      <c r="G53" s="72"/>
    </row>
    <row r="54" spans="1:7" ht="34.5">
      <c r="A54" s="101"/>
      <c r="B54" s="102"/>
      <c r="C54" s="89" t="s">
        <v>306</v>
      </c>
      <c r="D54" s="34">
        <f>SUM(D47,D40,D28,D16)</f>
        <v>0</v>
      </c>
      <c r="E54" s="34"/>
      <c r="F54" s="35"/>
      <c r="G54" s="76"/>
    </row>
    <row r="55" spans="1:6" ht="18" thickBot="1">
      <c r="A55" s="103"/>
      <c r="B55" s="102"/>
      <c r="C55" s="90" t="s">
        <v>190</v>
      </c>
      <c r="D55" s="37" t="e">
        <f>AVERAGE(D43:D45,D31:D38,D19:D26,D7:D14)</f>
        <v>#DIV/0!</v>
      </c>
      <c r="E55" s="37" t="e">
        <f>AVERAGE(E42,E30,E18,E5)</f>
        <v>#DIV/0!</v>
      </c>
      <c r="F55" s="38" t="e">
        <f>AVERAGE(F44:F45,F31:F38,F19:F26,F7:F14)</f>
        <v>#DIV/0!</v>
      </c>
    </row>
    <row r="56" spans="1:7" s="98" customFormat="1" ht="18" thickBot="1">
      <c r="A56" s="94"/>
      <c r="B56" s="71"/>
      <c r="C56" s="95"/>
      <c r="D56" s="96"/>
      <c r="E56" s="96"/>
      <c r="F56" s="96"/>
      <c r="G56" s="97"/>
    </row>
    <row r="57" spans="1:4" ht="18" thickBot="1">
      <c r="A57" s="99" t="s">
        <v>205</v>
      </c>
      <c r="B57" s="104" t="s">
        <v>57</v>
      </c>
      <c r="C57" s="100"/>
      <c r="D57" s="11"/>
    </row>
    <row r="58" spans="1:5" ht="18" thickBot="1">
      <c r="A58" s="131" t="s">
        <v>307</v>
      </c>
      <c r="B58" s="132"/>
      <c r="C58" s="133"/>
      <c r="D58" s="23"/>
      <c r="E58" s="8" t="e">
        <f>AVERAGE(D59:D65)</f>
        <v>#DIV/0!</v>
      </c>
    </row>
    <row r="59" spans="1:7" ht="30.75" thickBot="1">
      <c r="A59" s="64">
        <v>2.11</v>
      </c>
      <c r="B59" s="88" t="s">
        <v>308</v>
      </c>
      <c r="C59" s="88"/>
      <c r="D59" s="24"/>
      <c r="G59" s="69" t="s">
        <v>155</v>
      </c>
    </row>
    <row r="60" spans="1:7" ht="45.75" thickBot="1">
      <c r="A60" s="64">
        <v>2.12</v>
      </c>
      <c r="B60" s="88" t="s">
        <v>309</v>
      </c>
      <c r="C60" s="88"/>
      <c r="D60" s="24"/>
      <c r="F60" s="78"/>
      <c r="G60" s="69" t="s">
        <v>156</v>
      </c>
    </row>
    <row r="61" spans="1:7" ht="30.75" thickBot="1">
      <c r="A61" s="64">
        <v>2.13</v>
      </c>
      <c r="B61" s="88" t="s">
        <v>310</v>
      </c>
      <c r="C61" s="88"/>
      <c r="D61" s="24"/>
      <c r="G61" s="69" t="s">
        <v>157</v>
      </c>
    </row>
    <row r="62" spans="1:7" ht="30.75" thickBot="1">
      <c r="A62" s="64">
        <v>2.14</v>
      </c>
      <c r="B62" s="88" t="s">
        <v>311</v>
      </c>
      <c r="C62" s="88"/>
      <c r="D62" s="25"/>
      <c r="G62" s="69" t="s">
        <v>158</v>
      </c>
    </row>
    <row r="63" spans="1:7" ht="30.75" thickBot="1">
      <c r="A63" s="64">
        <v>2.15</v>
      </c>
      <c r="B63" s="88" t="s">
        <v>64</v>
      </c>
      <c r="C63" s="88"/>
      <c r="D63" s="24"/>
      <c r="F63" s="78"/>
      <c r="G63" s="69" t="s">
        <v>65</v>
      </c>
    </row>
    <row r="64" spans="1:7" ht="45.75" thickBot="1">
      <c r="A64" s="64">
        <v>2.16</v>
      </c>
      <c r="B64" s="88" t="s">
        <v>312</v>
      </c>
      <c r="C64" s="88"/>
      <c r="D64" s="24"/>
      <c r="G64" s="122" t="s">
        <v>159</v>
      </c>
    </row>
    <row r="65" spans="1:7" ht="45.75" thickBot="1">
      <c r="A65" s="64">
        <v>2.17</v>
      </c>
      <c r="B65" s="88" t="s">
        <v>313</v>
      </c>
      <c r="C65" s="88"/>
      <c r="D65" s="25"/>
      <c r="G65" s="69" t="s">
        <v>124</v>
      </c>
    </row>
    <row r="66" spans="1:6" ht="10.5" customHeight="1" thickBot="1">
      <c r="A66" s="3"/>
      <c r="B66" s="69"/>
      <c r="C66" s="92"/>
      <c r="D66" s="16" t="s">
        <v>184</v>
      </c>
      <c r="F66" s="16" t="s">
        <v>192</v>
      </c>
    </row>
    <row r="67" spans="1:6" ht="18" thickBot="1">
      <c r="A67" s="3"/>
      <c r="B67" s="69"/>
      <c r="C67" s="93" t="s">
        <v>314</v>
      </c>
      <c r="D67" s="13">
        <f>SUM(D59:D65)</f>
        <v>0</v>
      </c>
      <c r="E67" s="26"/>
      <c r="F67" s="13" t="e">
        <f>AVERAGE(F59:F65)</f>
        <v>#DIV/0!</v>
      </c>
    </row>
    <row r="68" spans="1:6" ht="9" customHeight="1" thickBot="1">
      <c r="A68" s="111"/>
      <c r="B68" s="112"/>
      <c r="C68" s="113"/>
      <c r="D68" s="114"/>
      <c r="E68" s="115"/>
      <c r="F68" s="115"/>
    </row>
    <row r="69" spans="1:7" s="2" customFormat="1" ht="36.75" customHeight="1" thickBot="1">
      <c r="A69" s="128" t="s">
        <v>315</v>
      </c>
      <c r="B69" s="129"/>
      <c r="C69" s="142"/>
      <c r="D69" s="28"/>
      <c r="E69" s="8" t="e">
        <f>AVERAGE(D70:D77)</f>
        <v>#DIV/0!</v>
      </c>
      <c r="F69" s="11"/>
      <c r="G69" s="74"/>
    </row>
    <row r="70" spans="1:7" ht="45.75" thickBot="1">
      <c r="A70" s="64">
        <v>2.21</v>
      </c>
      <c r="B70" s="88" t="s">
        <v>316</v>
      </c>
      <c r="C70" s="88"/>
      <c r="D70" s="24"/>
      <c r="F70" s="78"/>
      <c r="G70" s="69" t="s">
        <v>160</v>
      </c>
    </row>
    <row r="71" spans="1:7" ht="30.75" thickBot="1">
      <c r="A71" s="64">
        <v>2.22</v>
      </c>
      <c r="B71" s="88" t="s">
        <v>317</v>
      </c>
      <c r="C71" s="88"/>
      <c r="D71" s="24"/>
      <c r="G71" s="69" t="s">
        <v>125</v>
      </c>
    </row>
    <row r="72" spans="1:7" ht="45.75" thickBot="1">
      <c r="A72" s="64">
        <v>2.23</v>
      </c>
      <c r="B72" s="88" t="s">
        <v>318</v>
      </c>
      <c r="C72" s="88"/>
      <c r="D72" s="25"/>
      <c r="G72" s="69" t="s">
        <v>126</v>
      </c>
    </row>
    <row r="73" spans="1:7" ht="60.75" thickBot="1">
      <c r="A73" s="64">
        <v>2.24</v>
      </c>
      <c r="B73" s="88" t="s">
        <v>319</v>
      </c>
      <c r="C73" s="88"/>
      <c r="D73" s="24"/>
      <c r="F73" s="78"/>
      <c r="G73" s="69" t="s">
        <v>127</v>
      </c>
    </row>
    <row r="74" spans="1:7" ht="45.75" thickBot="1">
      <c r="A74" s="64">
        <v>2.25</v>
      </c>
      <c r="B74" s="88" t="s">
        <v>66</v>
      </c>
      <c r="C74" s="88"/>
      <c r="D74" s="24"/>
      <c r="G74" s="69" t="s">
        <v>67</v>
      </c>
    </row>
    <row r="75" spans="1:7" ht="60.75" thickBot="1">
      <c r="A75" s="64">
        <v>2.26</v>
      </c>
      <c r="B75" s="88" t="s">
        <v>320</v>
      </c>
      <c r="C75" s="88"/>
      <c r="D75" s="24"/>
      <c r="G75" s="69" t="s">
        <v>128</v>
      </c>
    </row>
    <row r="76" spans="1:7" ht="30.75" thickBot="1">
      <c r="A76" s="64">
        <v>2.27</v>
      </c>
      <c r="B76" s="88" t="s">
        <v>321</v>
      </c>
      <c r="C76" s="88"/>
      <c r="D76" s="24"/>
      <c r="F76" s="78"/>
      <c r="G76" s="69" t="s">
        <v>129</v>
      </c>
    </row>
    <row r="77" spans="1:7" ht="51" customHeight="1" thickBot="1">
      <c r="A77" s="64">
        <v>2.28</v>
      </c>
      <c r="B77" s="88" t="s">
        <v>322</v>
      </c>
      <c r="C77" s="88"/>
      <c r="D77" s="24"/>
      <c r="G77" s="69" t="s">
        <v>323</v>
      </c>
    </row>
    <row r="78" spans="1:6" ht="10.5" customHeight="1" thickBot="1">
      <c r="A78" s="3"/>
      <c r="B78" s="69"/>
      <c r="C78" s="88"/>
      <c r="D78" s="16" t="s">
        <v>184</v>
      </c>
      <c r="F78" s="16" t="s">
        <v>192</v>
      </c>
    </row>
    <row r="79" spans="1:6" ht="18" thickBot="1">
      <c r="A79" s="3"/>
      <c r="B79" s="69"/>
      <c r="C79" s="93" t="s">
        <v>279</v>
      </c>
      <c r="D79" s="13">
        <f>SUM(D70:D77)</f>
        <v>0</v>
      </c>
      <c r="E79" s="26"/>
      <c r="F79" s="13" t="e">
        <f>AVERAGE(F70:F77)</f>
        <v>#DIV/0!</v>
      </c>
    </row>
    <row r="80" spans="1:6" ht="9" customHeight="1" thickBot="1">
      <c r="A80" s="111"/>
      <c r="B80" s="112"/>
      <c r="C80" s="113"/>
      <c r="D80" s="114"/>
      <c r="E80" s="115"/>
      <c r="F80" s="115"/>
    </row>
    <row r="81" spans="1:5" ht="18" thickBot="1">
      <c r="A81" s="128" t="s">
        <v>68</v>
      </c>
      <c r="B81" s="140"/>
      <c r="C81" s="141"/>
      <c r="D81" s="29"/>
      <c r="E81" s="8" t="e">
        <f>AVERAGE(D82:D87)</f>
        <v>#DIV/0!</v>
      </c>
    </row>
    <row r="82" spans="1:7" ht="45.75" thickBot="1">
      <c r="A82" s="64">
        <v>2.31</v>
      </c>
      <c r="B82" s="88" t="s">
        <v>324</v>
      </c>
      <c r="C82" s="88"/>
      <c r="D82" s="24"/>
      <c r="G82" s="69" t="s">
        <v>130</v>
      </c>
    </row>
    <row r="83" spans="1:7" ht="30.75" thickBot="1">
      <c r="A83" s="64">
        <v>2.32</v>
      </c>
      <c r="B83" s="88" t="s">
        <v>325</v>
      </c>
      <c r="C83" s="88"/>
      <c r="D83" s="25"/>
      <c r="G83" s="69" t="s">
        <v>111</v>
      </c>
    </row>
    <row r="84" spans="1:7" ht="30.75" thickBot="1">
      <c r="A84" s="64">
        <v>2.33</v>
      </c>
      <c r="B84" s="88" t="s">
        <v>326</v>
      </c>
      <c r="C84" s="117"/>
      <c r="D84" s="24"/>
      <c r="F84" s="78"/>
      <c r="G84" s="122" t="s">
        <v>259</v>
      </c>
    </row>
    <row r="85" spans="1:7" ht="30.75" thickBot="1">
      <c r="A85" s="64">
        <v>2.34</v>
      </c>
      <c r="B85" s="88" t="s">
        <v>328</v>
      </c>
      <c r="C85" s="88"/>
      <c r="D85" s="24"/>
      <c r="F85" s="78"/>
      <c r="G85" s="69" t="s">
        <v>254</v>
      </c>
    </row>
    <row r="86" spans="1:7" ht="30.75" thickBot="1">
      <c r="A86" s="64">
        <v>2.35</v>
      </c>
      <c r="B86" s="88" t="s">
        <v>69</v>
      </c>
      <c r="C86" s="117"/>
      <c r="D86" s="24"/>
      <c r="F86" s="78"/>
      <c r="G86" s="122" t="s">
        <v>10</v>
      </c>
    </row>
    <row r="87" spans="1:7" ht="90.75" thickBot="1">
      <c r="A87" s="64">
        <v>2.36</v>
      </c>
      <c r="B87" s="88" t="s">
        <v>327</v>
      </c>
      <c r="C87" s="88"/>
      <c r="D87" s="24"/>
      <c r="F87" s="78"/>
      <c r="G87" s="69" t="s">
        <v>330</v>
      </c>
    </row>
    <row r="88" spans="1:6" ht="10.5" customHeight="1" thickBot="1">
      <c r="A88" s="3"/>
      <c r="B88" s="69"/>
      <c r="C88" s="92"/>
      <c r="D88" s="16" t="s">
        <v>184</v>
      </c>
      <c r="F88" s="16" t="s">
        <v>192</v>
      </c>
    </row>
    <row r="89" spans="1:6" ht="18" thickBot="1">
      <c r="A89" s="19"/>
      <c r="B89" s="70"/>
      <c r="C89" s="93" t="s">
        <v>329</v>
      </c>
      <c r="D89" s="13">
        <f>SUM(D82:D87)</f>
        <v>0</v>
      </c>
      <c r="E89" s="27"/>
      <c r="F89" s="13" t="e">
        <f>AVERAGE(F82:F87)</f>
        <v>#DIV/0!</v>
      </c>
    </row>
    <row r="90" spans="1:6" ht="9" customHeight="1" thickBot="1">
      <c r="A90" s="111"/>
      <c r="B90" s="112"/>
      <c r="C90" s="113"/>
      <c r="D90" s="114"/>
      <c r="E90" s="115"/>
      <c r="F90" s="115"/>
    </row>
    <row r="91" spans="1:5" ht="18" thickBot="1">
      <c r="A91" s="134" t="s">
        <v>101</v>
      </c>
      <c r="B91" s="135"/>
      <c r="C91" s="136"/>
      <c r="D91" s="23"/>
      <c r="E91" s="8" t="e">
        <f>AVERAGE(D92:D96)</f>
        <v>#REF!</v>
      </c>
    </row>
    <row r="92" spans="1:7" ht="30.75" thickBot="1">
      <c r="A92" s="64">
        <v>2.41</v>
      </c>
      <c r="B92" s="88" t="s">
        <v>58</v>
      </c>
      <c r="C92" s="4"/>
      <c r="D92" s="25"/>
      <c r="G92" s="122" t="s">
        <v>7</v>
      </c>
    </row>
    <row r="93" spans="1:7" ht="30.75" thickBot="1">
      <c r="A93" s="64">
        <v>2.42</v>
      </c>
      <c r="B93" s="88" t="s">
        <v>59</v>
      </c>
      <c r="C93" s="4"/>
      <c r="D93" s="24"/>
      <c r="F93" s="78"/>
      <c r="G93" s="122" t="s">
        <v>8</v>
      </c>
    </row>
    <row r="94" spans="1:6" ht="10.5" customHeight="1" thickBot="1">
      <c r="A94" s="3"/>
      <c r="B94" s="69"/>
      <c r="C94" s="92"/>
      <c r="D94" s="16" t="s">
        <v>184</v>
      </c>
      <c r="F94" s="16" t="s">
        <v>192</v>
      </c>
    </row>
    <row r="95" spans="1:7" ht="18" thickBot="1">
      <c r="A95" s="86"/>
      <c r="B95" s="87"/>
      <c r="C95" s="93" t="s">
        <v>194</v>
      </c>
      <c r="D95" s="13">
        <f>SUM(D86:D93)</f>
        <v>0</v>
      </c>
      <c r="E95" s="26"/>
      <c r="F95" s="13" t="e">
        <f>AVERAGE(F86:F93)</f>
        <v>#DIV/0!</v>
      </c>
      <c r="G95" s="72"/>
    </row>
    <row r="96" spans="1:7" ht="34.5">
      <c r="A96" s="101"/>
      <c r="B96" s="102"/>
      <c r="C96" s="33" t="s">
        <v>331</v>
      </c>
      <c r="D96" s="34" t="e">
        <f>SUM(#REF!,D84,D72,D60)</f>
        <v>#REF!</v>
      </c>
      <c r="E96" s="34"/>
      <c r="F96" s="35"/>
      <c r="G96" s="76"/>
    </row>
    <row r="97" spans="1:6" ht="18" thickBot="1">
      <c r="A97" s="103"/>
      <c r="B97" s="102"/>
      <c r="C97" s="36" t="s">
        <v>193</v>
      </c>
      <c r="D97" s="37" t="e">
        <f>AVERAGE(D88:D89,D74:D82,D63:D70,D47:D58)</f>
        <v>#DIV/0!</v>
      </c>
      <c r="E97" s="37" t="e">
        <f>AVERAGE(E87,#REF!,E62,E46)</f>
        <v>#REF!</v>
      </c>
      <c r="F97" s="38" t="e">
        <f>AVERAGE(F89:F89,F74:F82,F63:F70,F47:F58)</f>
        <v>#DIV/0!</v>
      </c>
    </row>
    <row r="98" spans="1:7" s="98" customFormat="1" ht="18" thickBot="1">
      <c r="A98" s="94"/>
      <c r="B98" s="71"/>
      <c r="C98" s="95"/>
      <c r="D98" s="96"/>
      <c r="E98" s="96"/>
      <c r="F98" s="96"/>
      <c r="G98" s="97"/>
    </row>
    <row r="99" spans="1:4" ht="35.25" thickBot="1">
      <c r="A99" s="99" t="s">
        <v>206</v>
      </c>
      <c r="B99" s="105" t="s">
        <v>60</v>
      </c>
      <c r="C99" s="100"/>
      <c r="D99" s="11"/>
    </row>
    <row r="100" spans="1:5" ht="33.75" customHeight="1" thickBot="1">
      <c r="A100" s="131" t="s">
        <v>163</v>
      </c>
      <c r="B100" s="132"/>
      <c r="C100" s="133"/>
      <c r="D100" s="23"/>
      <c r="E100" s="8" t="e">
        <f>AVERAGE(D101:D105)</f>
        <v>#DIV/0!</v>
      </c>
    </row>
    <row r="101" spans="1:7" ht="30.75" thickBot="1">
      <c r="A101" s="64">
        <v>3.11</v>
      </c>
      <c r="B101" s="88" t="s">
        <v>332</v>
      </c>
      <c r="C101" s="88"/>
      <c r="D101" s="24"/>
      <c r="G101" s="69" t="s">
        <v>131</v>
      </c>
    </row>
    <row r="102" spans="1:7" ht="30.75" thickBot="1">
      <c r="A102" s="64">
        <v>3.12</v>
      </c>
      <c r="B102" s="88" t="s">
        <v>333</v>
      </c>
      <c r="C102" s="69"/>
      <c r="D102" s="24"/>
      <c r="G102" s="69" t="s">
        <v>134</v>
      </c>
    </row>
    <row r="103" spans="1:7" ht="60.75" thickBot="1">
      <c r="A103" s="64">
        <v>3.13</v>
      </c>
      <c r="B103" s="88" t="s">
        <v>334</v>
      </c>
      <c r="C103" s="88"/>
      <c r="D103" s="24"/>
      <c r="G103" s="69" t="s">
        <v>132</v>
      </c>
    </row>
    <row r="104" spans="1:7" ht="30">
      <c r="A104" s="64">
        <v>3.14</v>
      </c>
      <c r="B104" s="88" t="s">
        <v>335</v>
      </c>
      <c r="C104" s="88"/>
      <c r="D104" s="25"/>
      <c r="G104" s="69" t="s">
        <v>135</v>
      </c>
    </row>
    <row r="105" spans="1:7" ht="30.75" thickBot="1">
      <c r="A105" s="64">
        <v>3.15</v>
      </c>
      <c r="B105" s="88" t="s">
        <v>336</v>
      </c>
      <c r="C105" s="88"/>
      <c r="D105" s="25"/>
      <c r="G105" s="69" t="s">
        <v>136</v>
      </c>
    </row>
    <row r="106" spans="1:6" ht="10.5" customHeight="1" thickBot="1">
      <c r="A106" s="3"/>
      <c r="B106" s="69"/>
      <c r="C106" s="92"/>
      <c r="D106" s="16" t="s">
        <v>184</v>
      </c>
      <c r="F106" s="16" t="s">
        <v>192</v>
      </c>
    </row>
    <row r="107" spans="1:6" ht="18" thickBot="1">
      <c r="A107" s="3"/>
      <c r="B107" s="69"/>
      <c r="C107" s="93" t="s">
        <v>0</v>
      </c>
      <c r="D107" s="13">
        <f>SUM(D101:D105)</f>
        <v>0</v>
      </c>
      <c r="E107" s="26"/>
      <c r="F107" s="13" t="e">
        <f>AVERAGE(F101:F105)</f>
        <v>#DIV/0!</v>
      </c>
    </row>
    <row r="108" spans="1:6" ht="9" customHeight="1" thickBot="1">
      <c r="A108" s="111"/>
      <c r="B108" s="112"/>
      <c r="C108" s="113"/>
      <c r="D108" s="114"/>
      <c r="E108" s="115"/>
      <c r="F108" s="115"/>
    </row>
    <row r="109" spans="1:5" ht="18" thickBot="1">
      <c r="A109" s="128" t="s">
        <v>1</v>
      </c>
      <c r="B109" s="129"/>
      <c r="C109" s="130"/>
      <c r="D109" s="23"/>
      <c r="E109" s="8" t="e">
        <f>AVERAGE(D110:D112)</f>
        <v>#DIV/0!</v>
      </c>
    </row>
    <row r="110" spans="1:7" ht="45.75" thickBot="1">
      <c r="A110" s="64">
        <v>3.21</v>
      </c>
      <c r="B110" s="88" t="s">
        <v>2</v>
      </c>
      <c r="C110" s="88"/>
      <c r="D110" s="24"/>
      <c r="G110" s="69" t="s">
        <v>120</v>
      </c>
    </row>
    <row r="111" spans="1:7" ht="62.25" customHeight="1" thickBot="1">
      <c r="A111" s="64">
        <v>3.22</v>
      </c>
      <c r="B111" s="88" t="s">
        <v>11</v>
      </c>
      <c r="C111" s="88"/>
      <c r="D111" s="25"/>
      <c r="G111" s="69" t="s">
        <v>137</v>
      </c>
    </row>
    <row r="112" spans="1:7" ht="75" customHeight="1" thickBot="1">
      <c r="A112" s="64">
        <v>3.23</v>
      </c>
      <c r="B112" s="88" t="s">
        <v>12</v>
      </c>
      <c r="C112" s="88"/>
      <c r="D112" s="24"/>
      <c r="F112" s="78"/>
      <c r="G112" s="69" t="s">
        <v>138</v>
      </c>
    </row>
    <row r="113" spans="1:6" ht="10.5" customHeight="1" thickBot="1">
      <c r="A113" s="3"/>
      <c r="B113" s="69"/>
      <c r="C113" s="92"/>
      <c r="D113" s="16" t="s">
        <v>184</v>
      </c>
      <c r="F113" s="16" t="s">
        <v>192</v>
      </c>
    </row>
    <row r="114" spans="1:6" ht="18" thickBot="1">
      <c r="A114" s="3"/>
      <c r="B114" s="69"/>
      <c r="C114" s="93" t="s">
        <v>305</v>
      </c>
      <c r="D114" s="13">
        <f>SUM(D110:D112)</f>
        <v>0</v>
      </c>
      <c r="E114" s="26"/>
      <c r="F114" s="13" t="e">
        <f>AVERAGE(F110:F112)</f>
        <v>#DIV/0!</v>
      </c>
    </row>
    <row r="115" spans="1:6" ht="9" customHeight="1" thickBot="1">
      <c r="A115" s="111"/>
      <c r="B115" s="112"/>
      <c r="C115" s="113"/>
      <c r="D115" s="114"/>
      <c r="E115" s="115"/>
      <c r="F115" s="115"/>
    </row>
    <row r="116" spans="1:7" ht="42.75" customHeight="1" thickBot="1">
      <c r="A116" s="128" t="s">
        <v>13</v>
      </c>
      <c r="B116" s="129"/>
      <c r="C116" s="130"/>
      <c r="D116" s="23"/>
      <c r="E116" s="8" t="e">
        <f>AVERAGE(D117:D118)</f>
        <v>#DIV/0!</v>
      </c>
      <c r="G116" s="83"/>
    </row>
    <row r="117" spans="1:7" ht="30">
      <c r="A117" s="64">
        <v>3.31</v>
      </c>
      <c r="B117" s="88" t="s">
        <v>14</v>
      </c>
      <c r="C117" s="88"/>
      <c r="D117" s="25"/>
      <c r="G117" s="69" t="s">
        <v>16</v>
      </c>
    </row>
    <row r="118" spans="1:7" ht="60.75" thickBot="1">
      <c r="A118" s="64">
        <v>3.32</v>
      </c>
      <c r="B118" s="88" t="s">
        <v>15</v>
      </c>
      <c r="C118" s="88"/>
      <c r="D118" s="25"/>
      <c r="G118" s="122" t="s">
        <v>70</v>
      </c>
    </row>
    <row r="119" spans="1:6" ht="10.5" customHeight="1" thickBot="1">
      <c r="A119" s="3"/>
      <c r="B119" s="69"/>
      <c r="C119" s="92"/>
      <c r="D119" s="16" t="s">
        <v>184</v>
      </c>
      <c r="F119" s="16" t="s">
        <v>192</v>
      </c>
    </row>
    <row r="120" spans="1:6" ht="21.75" customHeight="1" thickBot="1">
      <c r="A120" s="3"/>
      <c r="B120" s="69"/>
      <c r="C120" s="93" t="s">
        <v>194</v>
      </c>
      <c r="D120" s="13">
        <f>SUM(D111:D118)</f>
        <v>0</v>
      </c>
      <c r="E120" s="26"/>
      <c r="F120" s="13" t="e">
        <f>AVERAGE(F111:F118)</f>
        <v>#DIV/0!</v>
      </c>
    </row>
    <row r="121" spans="1:6" ht="9" customHeight="1" thickBot="1">
      <c r="A121" s="111"/>
      <c r="B121" s="112"/>
      <c r="C121" s="113"/>
      <c r="D121" s="114"/>
      <c r="E121" s="115"/>
      <c r="F121" s="115"/>
    </row>
    <row r="122" spans="1:5" ht="18" thickBot="1">
      <c r="A122" s="128" t="s">
        <v>17</v>
      </c>
      <c r="B122" s="129"/>
      <c r="C122" s="130"/>
      <c r="D122" s="23"/>
      <c r="E122" s="8" t="e">
        <f>AVERAGE(D123:D126)</f>
        <v>#DIV/0!</v>
      </c>
    </row>
    <row r="123" spans="1:7" ht="60.75" thickBot="1">
      <c r="A123" s="64">
        <v>3.41</v>
      </c>
      <c r="B123" s="88" t="s">
        <v>18</v>
      </c>
      <c r="C123" s="88"/>
      <c r="D123" s="24"/>
      <c r="G123" s="69" t="s">
        <v>140</v>
      </c>
    </row>
    <row r="124" spans="1:7" ht="60.75" thickBot="1">
      <c r="A124" s="64">
        <v>3.42</v>
      </c>
      <c r="B124" s="88" t="s">
        <v>19</v>
      </c>
      <c r="C124" s="88"/>
      <c r="D124" s="24"/>
      <c r="G124" s="69" t="s">
        <v>141</v>
      </c>
    </row>
    <row r="125" spans="1:7" ht="60.75" thickBot="1">
      <c r="A125" s="64">
        <v>3.43</v>
      </c>
      <c r="B125" s="88" t="s">
        <v>20</v>
      </c>
      <c r="C125" s="88"/>
      <c r="D125" s="24"/>
      <c r="G125" s="69" t="s">
        <v>142</v>
      </c>
    </row>
    <row r="126" spans="1:7" ht="45.75" thickBot="1">
      <c r="A126" s="64">
        <v>3.44</v>
      </c>
      <c r="B126" s="88" t="s">
        <v>21</v>
      </c>
      <c r="C126" s="88"/>
      <c r="D126" s="25"/>
      <c r="G126" s="69" t="s">
        <v>143</v>
      </c>
    </row>
    <row r="127" spans="1:6" ht="10.5" customHeight="1" thickBot="1">
      <c r="A127" s="3"/>
      <c r="B127" s="69"/>
      <c r="C127" s="92"/>
      <c r="D127" s="16" t="s">
        <v>184</v>
      </c>
      <c r="F127" s="16" t="s">
        <v>192</v>
      </c>
    </row>
    <row r="128" spans="1:6" ht="18" thickBot="1">
      <c r="A128" s="3"/>
      <c r="B128" s="69"/>
      <c r="C128" s="93" t="s">
        <v>22</v>
      </c>
      <c r="D128" s="13">
        <f>SUM(D123:D126)</f>
        <v>0</v>
      </c>
      <c r="E128" s="26"/>
      <c r="F128" s="13" t="e">
        <f>AVERAGE(F123:F126)</f>
        <v>#DIV/0!</v>
      </c>
    </row>
    <row r="129" spans="1:6" ht="9" customHeight="1" thickBot="1">
      <c r="A129" s="111"/>
      <c r="B129" s="112"/>
      <c r="C129" s="113"/>
      <c r="D129" s="114"/>
      <c r="E129" s="115"/>
      <c r="F129" s="115"/>
    </row>
    <row r="130" spans="1:5" ht="18" thickBot="1">
      <c r="A130" s="128" t="s">
        <v>23</v>
      </c>
      <c r="B130" s="129"/>
      <c r="C130" s="130"/>
      <c r="D130" s="23"/>
      <c r="E130" s="8">
        <f>AVERAGE(D131:D137)</f>
        <v>1</v>
      </c>
    </row>
    <row r="131" spans="1:7" ht="60.75" thickBot="1">
      <c r="A131" s="64">
        <v>3.51</v>
      </c>
      <c r="B131" s="88" t="s">
        <v>24</v>
      </c>
      <c r="C131" s="88"/>
      <c r="D131" s="24">
        <v>1</v>
      </c>
      <c r="G131" s="69" t="s">
        <v>133</v>
      </c>
    </row>
    <row r="132" spans="1:7" ht="44.25" customHeight="1" thickBot="1">
      <c r="A132" s="64">
        <v>3.52</v>
      </c>
      <c r="B132" s="88" t="s">
        <v>25</v>
      </c>
      <c r="C132" s="88"/>
      <c r="D132" s="24"/>
      <c r="F132" s="78"/>
      <c r="G132" s="69" t="s">
        <v>255</v>
      </c>
    </row>
    <row r="133" spans="1:7" ht="32.25" customHeight="1" thickBot="1">
      <c r="A133" s="64">
        <v>3.53</v>
      </c>
      <c r="B133" s="88" t="s">
        <v>26</v>
      </c>
      <c r="C133" s="88"/>
      <c r="D133" s="24"/>
      <c r="G133" s="69" t="s">
        <v>31</v>
      </c>
    </row>
    <row r="134" spans="1:7" ht="45.75" thickBot="1">
      <c r="A134" s="64">
        <v>3.54</v>
      </c>
      <c r="B134" s="88" t="s">
        <v>27</v>
      </c>
      <c r="C134" s="88"/>
      <c r="D134" s="24"/>
      <c r="F134" s="78"/>
      <c r="G134" s="122" t="s">
        <v>145</v>
      </c>
    </row>
    <row r="135" spans="1:7" ht="45.75" thickBot="1">
      <c r="A135" s="64">
        <v>3.55</v>
      </c>
      <c r="B135" s="88" t="s">
        <v>28</v>
      </c>
      <c r="C135" s="88"/>
      <c r="D135" s="24"/>
      <c r="G135" s="69" t="s">
        <v>146</v>
      </c>
    </row>
    <row r="136" spans="1:7" ht="60.75" thickBot="1">
      <c r="A136" s="64">
        <v>3.56</v>
      </c>
      <c r="B136" s="88" t="s">
        <v>29</v>
      </c>
      <c r="C136" s="88"/>
      <c r="D136" s="24"/>
      <c r="G136" s="69" t="s">
        <v>147</v>
      </c>
    </row>
    <row r="137" spans="1:7" ht="45.75" thickBot="1">
      <c r="A137" s="64">
        <v>3.57</v>
      </c>
      <c r="B137" s="88" t="s">
        <v>30</v>
      </c>
      <c r="C137" s="88"/>
      <c r="D137" s="24">
        <v>1</v>
      </c>
      <c r="G137" s="69" t="s">
        <v>144</v>
      </c>
    </row>
    <row r="138" spans="1:6" ht="10.5" customHeight="1" thickBot="1">
      <c r="A138" s="3"/>
      <c r="B138" s="69"/>
      <c r="C138" s="92"/>
      <c r="D138" s="16" t="s">
        <v>184</v>
      </c>
      <c r="F138" s="16" t="s">
        <v>192</v>
      </c>
    </row>
    <row r="139" spans="1:6" ht="18" thickBot="1">
      <c r="A139" s="19"/>
      <c r="B139" s="70"/>
      <c r="C139" s="93" t="s">
        <v>32</v>
      </c>
      <c r="D139" s="13">
        <f>SUM(D131:D137)</f>
        <v>2</v>
      </c>
      <c r="E139" s="27"/>
      <c r="F139" s="13" t="e">
        <f>AVERAGE(F131:F137)</f>
        <v>#DIV/0!</v>
      </c>
    </row>
    <row r="140" spans="1:6" ht="9" customHeight="1" thickBot="1">
      <c r="A140" s="111"/>
      <c r="B140" s="112"/>
      <c r="C140" s="113"/>
      <c r="D140" s="114"/>
      <c r="E140" s="115"/>
      <c r="F140" s="115"/>
    </row>
    <row r="141" spans="1:5" ht="18" customHeight="1" thickBot="1">
      <c r="A141" s="134" t="s">
        <v>172</v>
      </c>
      <c r="B141" s="135"/>
      <c r="C141" s="136"/>
      <c r="D141" s="23"/>
      <c r="E141" s="8" t="e">
        <f>AVERAGE(D142:D143)</f>
        <v>#DIV/0!</v>
      </c>
    </row>
    <row r="142" spans="1:7" ht="30.75" thickBot="1">
      <c r="A142" s="64">
        <v>3.61</v>
      </c>
      <c r="B142" s="88" t="s">
        <v>61</v>
      </c>
      <c r="C142" s="4"/>
      <c r="D142" s="25"/>
      <c r="G142" s="122" t="s">
        <v>5</v>
      </c>
    </row>
    <row r="143" spans="1:7" ht="18" thickBot="1">
      <c r="A143" s="64">
        <v>3.62</v>
      </c>
      <c r="B143" s="88" t="s">
        <v>62</v>
      </c>
      <c r="C143" s="4"/>
      <c r="D143" s="24"/>
      <c r="F143" s="78"/>
      <c r="G143" s="122" t="s">
        <v>6</v>
      </c>
    </row>
    <row r="144" spans="1:6" ht="10.5" customHeight="1" thickBot="1">
      <c r="A144" s="3"/>
      <c r="B144" s="69"/>
      <c r="C144" s="92"/>
      <c r="D144" s="16" t="s">
        <v>184</v>
      </c>
      <c r="F144" s="16" t="s">
        <v>192</v>
      </c>
    </row>
    <row r="145" spans="1:6" ht="18" thickBot="1">
      <c r="A145" s="19"/>
      <c r="B145" s="70"/>
      <c r="C145" s="93" t="s">
        <v>194</v>
      </c>
      <c r="D145" s="13">
        <f>SUM(D136:D143)</f>
        <v>3</v>
      </c>
      <c r="E145" s="26"/>
      <c r="F145" s="13" t="e">
        <f>AVERAGE(F136:F143)</f>
        <v>#DIV/0!</v>
      </c>
    </row>
    <row r="146" spans="1:7" ht="34.5">
      <c r="A146" s="101"/>
      <c r="B146" s="102"/>
      <c r="C146" s="33" t="s">
        <v>33</v>
      </c>
      <c r="D146" s="34" t="e">
        <f>SUM(D139,D128,#REF!,D114,D107)</f>
        <v>#REF!</v>
      </c>
      <c r="E146" s="34"/>
      <c r="F146" s="35"/>
      <c r="G146" s="76"/>
    </row>
    <row r="147" spans="1:6" ht="18" thickBot="1">
      <c r="A147" s="108"/>
      <c r="B147" s="109"/>
      <c r="C147" s="36" t="s">
        <v>176</v>
      </c>
      <c r="D147" s="40">
        <f>AVERAGE(D131:D137,D123:D126,D117:D118,D110:D112,D101:D105)</f>
        <v>1</v>
      </c>
      <c r="E147" s="40" t="e">
        <f>AVERAGE(E130,E122,E116,E109,E100)</f>
        <v>#DIV/0!</v>
      </c>
      <c r="F147" s="41" t="e">
        <f>AVERAGE(F131:F137,F123:F126,F117:F118,F110:F112,F101:F105)</f>
        <v>#DIV/0!</v>
      </c>
    </row>
    <row r="148" spans="1:7" s="98" customFormat="1" ht="18" thickBot="1">
      <c r="A148" s="106"/>
      <c r="B148" s="107"/>
      <c r="C148" s="95"/>
      <c r="D148" s="96"/>
      <c r="E148" s="96"/>
      <c r="F148" s="96"/>
      <c r="G148" s="97"/>
    </row>
    <row r="149" spans="1:4" ht="35.25" customHeight="1" thickBot="1">
      <c r="A149" s="99" t="s">
        <v>210</v>
      </c>
      <c r="B149" s="105" t="s">
        <v>63</v>
      </c>
      <c r="C149" s="100"/>
      <c r="D149" s="11"/>
    </row>
    <row r="150" spans="1:5" ht="18" customHeight="1" thickBot="1">
      <c r="A150" s="137" t="s">
        <v>164</v>
      </c>
      <c r="B150" s="138"/>
      <c r="C150" s="139"/>
      <c r="D150" s="23"/>
      <c r="E150" s="8" t="e">
        <f>AVERAGE(D152:D156)</f>
        <v>#DIV/0!</v>
      </c>
    </row>
    <row r="151" spans="1:7" ht="30.75" thickBot="1">
      <c r="A151" s="64">
        <v>4.11</v>
      </c>
      <c r="B151" s="116" t="s">
        <v>90</v>
      </c>
      <c r="C151" s="116"/>
      <c r="D151" s="23"/>
      <c r="E151" s="9"/>
      <c r="G151" s="69" t="s">
        <v>148</v>
      </c>
    </row>
    <row r="152" spans="1:7" ht="30.75" thickBot="1">
      <c r="A152" s="64">
        <v>4.12</v>
      </c>
      <c r="B152" s="117" t="s">
        <v>34</v>
      </c>
      <c r="C152" s="117"/>
      <c r="D152" s="24"/>
      <c r="G152" s="69" t="s">
        <v>102</v>
      </c>
    </row>
    <row r="153" spans="1:7" ht="45.75" thickBot="1">
      <c r="A153" s="64">
        <v>4.13</v>
      </c>
      <c r="B153" s="117" t="s">
        <v>35</v>
      </c>
      <c r="C153" s="117"/>
      <c r="D153" s="24"/>
      <c r="F153" s="78"/>
      <c r="G153" s="122" t="s">
        <v>81</v>
      </c>
    </row>
    <row r="154" spans="1:7" ht="60.75" thickBot="1">
      <c r="A154" s="64">
        <v>4.14</v>
      </c>
      <c r="B154" s="117" t="s">
        <v>36</v>
      </c>
      <c r="C154" s="117"/>
      <c r="D154" s="24"/>
      <c r="G154" s="69" t="s">
        <v>165</v>
      </c>
    </row>
    <row r="155" spans="1:7" ht="30">
      <c r="A155" s="64">
        <v>4.15</v>
      </c>
      <c r="B155" s="117" t="s">
        <v>37</v>
      </c>
      <c r="C155" s="117"/>
      <c r="D155" s="25"/>
      <c r="G155" s="69" t="s">
        <v>149</v>
      </c>
    </row>
    <row r="156" spans="1:7" ht="30.75" thickBot="1">
      <c r="A156" s="64">
        <v>4.16</v>
      </c>
      <c r="B156" s="117" t="s">
        <v>38</v>
      </c>
      <c r="C156" s="117"/>
      <c r="D156" s="25"/>
      <c r="G156" s="69" t="s">
        <v>256</v>
      </c>
    </row>
    <row r="157" spans="1:6" ht="10.5" customHeight="1" thickBot="1">
      <c r="A157" s="3"/>
      <c r="B157" s="69"/>
      <c r="C157" s="92"/>
      <c r="D157" s="16" t="s">
        <v>184</v>
      </c>
      <c r="F157" s="16" t="s">
        <v>192</v>
      </c>
    </row>
    <row r="158" spans="1:6" ht="18" thickBot="1">
      <c r="A158" s="3"/>
      <c r="B158" s="69"/>
      <c r="C158" s="93" t="s">
        <v>329</v>
      </c>
      <c r="D158" s="13">
        <f>SUM(D152:D156)</f>
        <v>0</v>
      </c>
      <c r="E158" s="26"/>
      <c r="F158" s="13" t="e">
        <f>AVERAGE(F152:F156)</f>
        <v>#DIV/0!</v>
      </c>
    </row>
    <row r="159" spans="1:6" ht="9" customHeight="1" thickBot="1">
      <c r="A159" s="111"/>
      <c r="B159" s="112"/>
      <c r="C159" s="113"/>
      <c r="D159" s="114"/>
      <c r="E159" s="115"/>
      <c r="F159" s="115"/>
    </row>
    <row r="160" spans="1:5" ht="18" thickBot="1">
      <c r="A160" s="128" t="s">
        <v>39</v>
      </c>
      <c r="B160" s="129"/>
      <c r="C160" s="130"/>
      <c r="D160" s="23"/>
      <c r="E160" s="8">
        <f>AVERAGE(D161:D162)</f>
        <v>1</v>
      </c>
    </row>
    <row r="161" spans="1:7" ht="30">
      <c r="A161" s="64">
        <v>4.21</v>
      </c>
      <c r="B161" s="88" t="s">
        <v>40</v>
      </c>
      <c r="C161" s="88"/>
      <c r="D161" s="59">
        <v>1</v>
      </c>
      <c r="G161" s="122" t="s">
        <v>150</v>
      </c>
    </row>
    <row r="162" spans="1:7" ht="45.75" thickBot="1">
      <c r="A162" s="64">
        <v>4.22</v>
      </c>
      <c r="B162" s="88" t="s">
        <v>41</v>
      </c>
      <c r="C162" s="88"/>
      <c r="D162" s="60">
        <v>1</v>
      </c>
      <c r="G162" s="69" t="s">
        <v>151</v>
      </c>
    </row>
    <row r="163" spans="1:6" ht="10.5" customHeight="1" thickBot="1">
      <c r="A163" s="3"/>
      <c r="B163" s="69"/>
      <c r="C163" s="92"/>
      <c r="D163" s="16" t="s">
        <v>184</v>
      </c>
      <c r="F163" s="16" t="s">
        <v>192</v>
      </c>
    </row>
    <row r="164" spans="1:6" ht="18" thickBot="1">
      <c r="A164" s="3"/>
      <c r="B164" s="69"/>
      <c r="C164" s="93" t="s">
        <v>194</v>
      </c>
      <c r="D164" s="13">
        <f>SUM(D155:D162)</f>
        <v>2</v>
      </c>
      <c r="E164" s="26"/>
      <c r="F164" s="13" t="e">
        <f>AVERAGE(F155:F162)</f>
        <v>#DIV/0!</v>
      </c>
    </row>
    <row r="165" spans="1:6" ht="9" customHeight="1" thickBot="1">
      <c r="A165" s="111"/>
      <c r="B165" s="112"/>
      <c r="C165" s="113"/>
      <c r="D165" s="114"/>
      <c r="E165" s="115"/>
      <c r="F165" s="115"/>
    </row>
    <row r="166" spans="1:5" ht="39.75" customHeight="1" thickBot="1">
      <c r="A166" s="128" t="s">
        <v>42</v>
      </c>
      <c r="B166" s="129"/>
      <c r="C166" s="130"/>
      <c r="D166" s="23"/>
      <c r="E166" s="8">
        <f>AVERAGE(D167:D172)</f>
        <v>1</v>
      </c>
    </row>
    <row r="167" spans="1:7" ht="45.75" thickBot="1">
      <c r="A167" s="64">
        <v>4.31</v>
      </c>
      <c r="B167" s="88" t="s">
        <v>43</v>
      </c>
      <c r="C167" s="88"/>
      <c r="D167" s="24"/>
      <c r="F167" s="78"/>
      <c r="G167" s="122" t="s">
        <v>161</v>
      </c>
    </row>
    <row r="168" spans="1:7" ht="75.75" thickBot="1">
      <c r="A168" s="64">
        <v>4.32</v>
      </c>
      <c r="B168" s="88" t="s">
        <v>44</v>
      </c>
      <c r="C168" s="88"/>
      <c r="D168" s="24"/>
      <c r="G168" s="69" t="s">
        <v>152</v>
      </c>
    </row>
    <row r="169" spans="1:7" ht="60.75" thickBot="1">
      <c r="A169" s="64">
        <v>4.33</v>
      </c>
      <c r="B169" s="88" t="s">
        <v>45</v>
      </c>
      <c r="C169" s="88"/>
      <c r="D169" s="24"/>
      <c r="F169" s="78"/>
      <c r="G169" s="69" t="s">
        <v>166</v>
      </c>
    </row>
    <row r="170" spans="1:7" ht="45.75" thickBot="1">
      <c r="A170" s="64">
        <v>4.34</v>
      </c>
      <c r="B170" s="88" t="s">
        <v>46</v>
      </c>
      <c r="C170" s="88"/>
      <c r="D170" s="24"/>
      <c r="G170" s="69" t="s">
        <v>153</v>
      </c>
    </row>
    <row r="171" spans="1:7" ht="45.75" thickBot="1">
      <c r="A171" s="64">
        <v>4.35</v>
      </c>
      <c r="B171" s="88" t="s">
        <v>47</v>
      </c>
      <c r="C171" s="88"/>
      <c r="D171" s="24"/>
      <c r="F171" s="78"/>
      <c r="G171" s="69" t="s">
        <v>257</v>
      </c>
    </row>
    <row r="172" spans="1:7" ht="45" customHeight="1" thickBot="1">
      <c r="A172" s="64">
        <v>4.36</v>
      </c>
      <c r="B172" s="88" t="s">
        <v>48</v>
      </c>
      <c r="C172" s="88"/>
      <c r="D172" s="24">
        <v>1</v>
      </c>
      <c r="G172" s="69" t="s">
        <v>162</v>
      </c>
    </row>
    <row r="173" spans="1:6" ht="10.5" customHeight="1" thickBot="1">
      <c r="A173" s="3"/>
      <c r="B173" s="69"/>
      <c r="C173" s="92"/>
      <c r="D173" s="16" t="s">
        <v>184</v>
      </c>
      <c r="F173" s="16" t="s">
        <v>192</v>
      </c>
    </row>
    <row r="174" spans="1:6" ht="18" thickBot="1">
      <c r="A174" s="3"/>
      <c r="B174" s="69"/>
      <c r="C174" s="93" t="s">
        <v>329</v>
      </c>
      <c r="D174" s="13">
        <f>SUM(D167:D172)</f>
        <v>1</v>
      </c>
      <c r="E174" s="26"/>
      <c r="F174" s="13" t="e">
        <f>AVERAGE(F167:F172)</f>
        <v>#DIV/0!</v>
      </c>
    </row>
    <row r="175" spans="1:6" ht="9" customHeight="1" thickBot="1">
      <c r="A175" s="111"/>
      <c r="B175" s="112"/>
      <c r="C175" s="113"/>
      <c r="D175" s="114"/>
      <c r="E175" s="115"/>
      <c r="F175" s="115"/>
    </row>
    <row r="176" spans="1:5" ht="18" thickBot="1">
      <c r="A176" s="128" t="s">
        <v>49</v>
      </c>
      <c r="B176" s="129"/>
      <c r="C176" s="130"/>
      <c r="D176" s="23"/>
      <c r="E176" s="8">
        <f>AVERAGE(D177:D181)</f>
        <v>1</v>
      </c>
    </row>
    <row r="177" spans="1:7" ht="60.75" thickBot="1">
      <c r="A177" s="64">
        <v>4.41</v>
      </c>
      <c r="B177" s="88" t="s">
        <v>50</v>
      </c>
      <c r="C177" s="88"/>
      <c r="D177" s="24"/>
      <c r="F177" s="78"/>
      <c r="G177" s="122" t="s">
        <v>82</v>
      </c>
    </row>
    <row r="178" spans="1:7" ht="45.75" thickBot="1">
      <c r="A178" s="64">
        <v>4.42</v>
      </c>
      <c r="B178" s="88" t="s">
        <v>51</v>
      </c>
      <c r="C178" s="88"/>
      <c r="D178" s="24"/>
      <c r="G178" s="122" t="s">
        <v>83</v>
      </c>
    </row>
    <row r="179" spans="1:7" ht="60.75" thickBot="1">
      <c r="A179" s="64">
        <v>4.43</v>
      </c>
      <c r="B179" s="88" t="s">
        <v>52</v>
      </c>
      <c r="C179" s="88"/>
      <c r="D179" s="24"/>
      <c r="F179" s="78"/>
      <c r="G179" s="122" t="s">
        <v>84</v>
      </c>
    </row>
    <row r="180" spans="1:7" ht="30.75" thickBot="1">
      <c r="A180" s="64">
        <v>4.44</v>
      </c>
      <c r="B180" s="88" t="s">
        <v>71</v>
      </c>
      <c r="C180" s="88"/>
      <c r="D180" s="24">
        <v>1</v>
      </c>
      <c r="G180" s="69" t="s">
        <v>212</v>
      </c>
    </row>
    <row r="181" spans="1:7" ht="30.75" thickBot="1">
      <c r="A181" s="64">
        <v>4.45</v>
      </c>
      <c r="B181" s="88" t="s">
        <v>53</v>
      </c>
      <c r="C181" s="88"/>
      <c r="D181" s="25"/>
      <c r="G181" s="69" t="s">
        <v>260</v>
      </c>
    </row>
    <row r="182" spans="1:6" ht="10.5" customHeight="1" thickBot="1">
      <c r="A182" s="3"/>
      <c r="B182" s="69"/>
      <c r="C182" s="92"/>
      <c r="D182" s="16" t="s">
        <v>184</v>
      </c>
      <c r="F182" s="16" t="s">
        <v>192</v>
      </c>
    </row>
    <row r="183" spans="1:6" ht="18" thickBot="1">
      <c r="A183" s="3"/>
      <c r="B183" s="69"/>
      <c r="C183" s="93" t="s">
        <v>0</v>
      </c>
      <c r="D183" s="13">
        <f>SUM(D177:D181)</f>
        <v>1</v>
      </c>
      <c r="E183" s="26"/>
      <c r="F183" s="13" t="e">
        <f>AVERAGE(F177:F181)</f>
        <v>#DIV/0!</v>
      </c>
    </row>
    <row r="184" spans="1:6" ht="9" customHeight="1" thickBot="1">
      <c r="A184" s="111"/>
      <c r="B184" s="112"/>
      <c r="C184" s="113"/>
      <c r="D184" s="114"/>
      <c r="E184" s="115"/>
      <c r="F184" s="115"/>
    </row>
    <row r="185" spans="1:5" ht="18" thickBot="1">
      <c r="A185" s="128" t="s">
        <v>213</v>
      </c>
      <c r="B185" s="129"/>
      <c r="C185" s="130"/>
      <c r="D185" s="23"/>
      <c r="E185" s="8">
        <f>AVERAGE(D186:D187)</f>
        <v>1</v>
      </c>
    </row>
    <row r="186" spans="1:7" ht="90.75" thickBot="1">
      <c r="A186" s="64">
        <v>4.51</v>
      </c>
      <c r="B186" s="88" t="s">
        <v>214</v>
      </c>
      <c r="C186" s="88"/>
      <c r="D186" s="24">
        <v>1</v>
      </c>
      <c r="G186" s="69" t="s">
        <v>121</v>
      </c>
    </row>
    <row r="187" spans="1:7" ht="75.75" thickBot="1">
      <c r="A187" s="64">
        <v>4.52</v>
      </c>
      <c r="B187" s="88" t="s">
        <v>215</v>
      </c>
      <c r="C187" s="88"/>
      <c r="D187" s="25"/>
      <c r="G187" s="122" t="s">
        <v>167</v>
      </c>
    </row>
    <row r="188" spans="1:6" ht="10.5" customHeight="1" thickBot="1">
      <c r="A188" s="3"/>
      <c r="B188" s="69"/>
      <c r="C188" s="92"/>
      <c r="D188" s="16" t="s">
        <v>184</v>
      </c>
      <c r="F188" s="16" t="s">
        <v>192</v>
      </c>
    </row>
    <row r="189" spans="1:6" ht="18" thickBot="1">
      <c r="A189" s="3"/>
      <c r="B189" s="69"/>
      <c r="C189" s="93" t="s">
        <v>194</v>
      </c>
      <c r="D189" s="13">
        <f>SUM(D180:D187)</f>
        <v>3</v>
      </c>
      <c r="E189" s="26"/>
      <c r="F189" s="13" t="e">
        <f>AVERAGE(F180:F187)</f>
        <v>#DIV/0!</v>
      </c>
    </row>
    <row r="190" spans="1:6" ht="9" customHeight="1" thickBot="1">
      <c r="A190" s="111"/>
      <c r="B190" s="112"/>
      <c r="C190" s="113"/>
      <c r="D190" s="114"/>
      <c r="E190" s="115"/>
      <c r="F190" s="115"/>
    </row>
    <row r="191" spans="1:5" ht="18" thickBot="1">
      <c r="A191" s="128" t="s">
        <v>216</v>
      </c>
      <c r="B191" s="129"/>
      <c r="C191" s="130"/>
      <c r="D191" s="23"/>
      <c r="E191" s="8" t="e">
        <f>AVERAGE(D192:D193)</f>
        <v>#DIV/0!</v>
      </c>
    </row>
    <row r="192" spans="1:7" ht="30.75" thickBot="1">
      <c r="A192" s="64">
        <v>4.61</v>
      </c>
      <c r="B192" s="88" t="s">
        <v>217</v>
      </c>
      <c r="C192" s="88"/>
      <c r="D192" s="24"/>
      <c r="F192" s="78"/>
      <c r="G192" s="122" t="s">
        <v>168</v>
      </c>
    </row>
    <row r="193" spans="1:7" ht="45.75" thickBot="1">
      <c r="A193" s="64">
        <v>4.62</v>
      </c>
      <c r="B193" s="88" t="s">
        <v>218</v>
      </c>
      <c r="C193" s="88"/>
      <c r="D193" s="24"/>
      <c r="G193" s="69" t="s">
        <v>169</v>
      </c>
    </row>
    <row r="194" spans="1:6" ht="10.5" customHeight="1" thickBot="1">
      <c r="A194" s="3"/>
      <c r="B194" s="69"/>
      <c r="C194" s="92"/>
      <c r="D194" s="16" t="s">
        <v>184</v>
      </c>
      <c r="F194" s="16" t="s">
        <v>192</v>
      </c>
    </row>
    <row r="195" spans="1:7" ht="18" thickBot="1">
      <c r="A195" s="64"/>
      <c r="B195" s="68"/>
      <c r="C195" s="93" t="s">
        <v>194</v>
      </c>
      <c r="D195" s="13">
        <f>SUM(D186:D193)</f>
        <v>4</v>
      </c>
      <c r="E195" s="26"/>
      <c r="F195" s="13" t="e">
        <f>AVERAGE(F186:F193)</f>
        <v>#DIV/0!</v>
      </c>
      <c r="G195" s="72"/>
    </row>
    <row r="196" spans="1:6" ht="9" customHeight="1" thickBot="1">
      <c r="A196" s="111"/>
      <c r="B196" s="112"/>
      <c r="C196" s="113"/>
      <c r="D196" s="114"/>
      <c r="E196" s="115"/>
      <c r="F196" s="115"/>
    </row>
    <row r="197" spans="1:7" ht="34.5" customHeight="1" thickBot="1">
      <c r="A197" s="134" t="s">
        <v>173</v>
      </c>
      <c r="B197" s="135"/>
      <c r="C197" s="136"/>
      <c r="D197" s="85"/>
      <c r="E197" s="8" t="e">
        <f>AVERAGE(D198:D199)</f>
        <v>#DIV/0!</v>
      </c>
      <c r="G197" s="72"/>
    </row>
    <row r="198" spans="1:7" ht="45.75" thickBot="1">
      <c r="A198" s="64">
        <v>4.71</v>
      </c>
      <c r="B198" s="88" t="s">
        <v>91</v>
      </c>
      <c r="C198" s="4"/>
      <c r="D198" s="24"/>
      <c r="G198" s="122" t="s">
        <v>3</v>
      </c>
    </row>
    <row r="199" spans="1:7" ht="18" thickBot="1">
      <c r="A199" s="64">
        <v>4.72</v>
      </c>
      <c r="B199" s="88" t="s">
        <v>92</v>
      </c>
      <c r="C199" s="4"/>
      <c r="D199" s="24"/>
      <c r="G199" s="122" t="s">
        <v>4</v>
      </c>
    </row>
    <row r="200" spans="1:6" ht="10.5" customHeight="1" thickBot="1">
      <c r="A200" s="3"/>
      <c r="B200" s="69"/>
      <c r="C200" s="92"/>
      <c r="D200" s="16" t="s">
        <v>184</v>
      </c>
      <c r="F200" s="16" t="s">
        <v>192</v>
      </c>
    </row>
    <row r="201" spans="1:6" ht="18" thickBot="1">
      <c r="A201" s="19"/>
      <c r="B201" s="70"/>
      <c r="C201" s="93" t="s">
        <v>194</v>
      </c>
      <c r="D201" s="13">
        <f>SUM(D192:D199)</f>
        <v>4</v>
      </c>
      <c r="E201" s="26"/>
      <c r="F201" s="13" t="e">
        <f>AVERAGE(F192:F199)</f>
        <v>#DIV/0!</v>
      </c>
    </row>
    <row r="202" spans="1:7" ht="34.5">
      <c r="A202" s="101"/>
      <c r="B202" s="102"/>
      <c r="C202" s="33" t="s">
        <v>219</v>
      </c>
      <c r="D202" s="34" t="e">
        <f>SUM(D201,#REF!,D183,D174,#REF!,D158)</f>
        <v>#REF!</v>
      </c>
      <c r="E202" s="34"/>
      <c r="F202" s="35"/>
      <c r="G202" s="76"/>
    </row>
    <row r="203" spans="1:6" ht="18" thickBot="1">
      <c r="A203" s="108"/>
      <c r="B203" s="109"/>
      <c r="C203" s="36" t="s">
        <v>177</v>
      </c>
      <c r="D203" s="40">
        <f>AVERAGE(D192:D193,D186:D187,D177:D181,D167:D172,D161:D162,D152:D156)</f>
        <v>1</v>
      </c>
      <c r="E203" s="40" t="e">
        <f>AVERAGE(E191,E185,E176,E166,E160,E150)</f>
        <v>#DIV/0!</v>
      </c>
      <c r="F203" s="41" t="e">
        <f>AVERAGE(F192:F193,F186:F187,F177:F181,F167:F172,F161:F162,F152:F156)</f>
        <v>#DIV/0!</v>
      </c>
    </row>
    <row r="204" spans="1:7" s="98" customFormat="1" ht="18" thickBot="1">
      <c r="A204" s="106"/>
      <c r="B204" s="107"/>
      <c r="C204" s="95"/>
      <c r="D204" s="96"/>
      <c r="E204" s="96"/>
      <c r="F204" s="96"/>
      <c r="G204" s="97"/>
    </row>
    <row r="205" spans="1:4" ht="35.25" thickBot="1">
      <c r="A205" s="99" t="s">
        <v>175</v>
      </c>
      <c r="B205" s="105" t="s">
        <v>93</v>
      </c>
      <c r="C205" s="110"/>
      <c r="D205" s="25"/>
    </row>
    <row r="206" spans="1:7" ht="45" customHeight="1" thickBot="1">
      <c r="A206" s="131" t="s">
        <v>220</v>
      </c>
      <c r="B206" s="132"/>
      <c r="C206" s="133"/>
      <c r="D206" s="23"/>
      <c r="E206" s="8" t="e">
        <f>AVERAGE(D207:D210)</f>
        <v>#DIV/0!</v>
      </c>
      <c r="G206" s="84"/>
    </row>
    <row r="207" spans="1:7" ht="45.75" thickBot="1">
      <c r="A207" s="64">
        <v>5.11</v>
      </c>
      <c r="B207" s="88" t="s">
        <v>94</v>
      </c>
      <c r="C207" s="118"/>
      <c r="D207" s="24"/>
      <c r="F207" s="10"/>
      <c r="G207" s="79" t="s">
        <v>85</v>
      </c>
    </row>
    <row r="208" spans="1:7" ht="45.75" thickBot="1">
      <c r="A208" s="64">
        <v>5.12</v>
      </c>
      <c r="B208" s="88" t="s">
        <v>95</v>
      </c>
      <c r="C208" s="119"/>
      <c r="D208" s="24"/>
      <c r="F208" s="10"/>
      <c r="G208" s="79" t="s">
        <v>86</v>
      </c>
    </row>
    <row r="209" spans="1:7" ht="45.75" thickBot="1">
      <c r="A209" s="64">
        <v>5.13</v>
      </c>
      <c r="B209" s="117" t="s">
        <v>96</v>
      </c>
      <c r="C209" s="120"/>
      <c r="D209" s="24"/>
      <c r="F209" s="10"/>
      <c r="G209" s="69" t="s">
        <v>154</v>
      </c>
    </row>
    <row r="210" spans="1:7" ht="45.75" thickBot="1">
      <c r="A210" s="64">
        <v>5.14</v>
      </c>
      <c r="B210" s="88" t="s">
        <v>97</v>
      </c>
      <c r="C210" s="119"/>
      <c r="D210" s="24"/>
      <c r="F210" s="10"/>
      <c r="G210" s="79" t="s">
        <v>74</v>
      </c>
    </row>
    <row r="211" spans="1:7" ht="60.75" thickBot="1">
      <c r="A211" s="64">
        <v>5.15</v>
      </c>
      <c r="B211" s="88" t="s">
        <v>98</v>
      </c>
      <c r="C211" s="119"/>
      <c r="D211" s="24"/>
      <c r="F211" s="10"/>
      <c r="G211" s="122" t="s">
        <v>170</v>
      </c>
    </row>
    <row r="212" spans="1:7" ht="44.25" customHeight="1" thickBot="1">
      <c r="A212" s="64">
        <v>5.16</v>
      </c>
      <c r="B212" s="88" t="s">
        <v>99</v>
      </c>
      <c r="C212" s="119"/>
      <c r="D212" s="24"/>
      <c r="F212" s="10"/>
      <c r="G212" s="122" t="s">
        <v>122</v>
      </c>
    </row>
    <row r="213" spans="1:7" ht="30.75" thickBot="1">
      <c r="A213" s="64">
        <v>5.17</v>
      </c>
      <c r="B213" s="88" t="s">
        <v>100</v>
      </c>
      <c r="C213" s="119"/>
      <c r="D213" s="24"/>
      <c r="F213" s="10"/>
      <c r="G213" s="122" t="s">
        <v>103</v>
      </c>
    </row>
    <row r="214" spans="1:6" ht="10.5" customHeight="1" thickBot="1">
      <c r="A214" s="3"/>
      <c r="B214" s="69"/>
      <c r="C214" s="92"/>
      <c r="D214" s="16" t="s">
        <v>184</v>
      </c>
      <c r="F214" s="16" t="s">
        <v>192</v>
      </c>
    </row>
    <row r="215" spans="1:6" ht="18" thickBot="1">
      <c r="A215" s="3"/>
      <c r="B215" s="69"/>
      <c r="C215" s="93" t="s">
        <v>32</v>
      </c>
      <c r="D215" s="13">
        <f>SUM(D212:D213)</f>
        <v>0</v>
      </c>
      <c r="E215" s="26"/>
      <c r="F215" s="13" t="e">
        <f>AVERAGE(F212:F213)</f>
        <v>#DIV/0!</v>
      </c>
    </row>
    <row r="216" spans="1:6" ht="9" customHeight="1" thickBot="1">
      <c r="A216" s="111"/>
      <c r="B216" s="112"/>
      <c r="C216" s="113"/>
      <c r="D216" s="114"/>
      <c r="E216" s="115"/>
      <c r="F216" s="115"/>
    </row>
    <row r="217" spans="1:7" ht="42" customHeight="1" thickBot="1">
      <c r="A217" s="128" t="s">
        <v>199</v>
      </c>
      <c r="B217" s="129"/>
      <c r="C217" s="130"/>
      <c r="D217" s="23"/>
      <c r="E217" s="8" t="e">
        <f>AVERAGE(D218:D219)</f>
        <v>#DIV/0!</v>
      </c>
      <c r="G217" s="83"/>
    </row>
    <row r="218" spans="1:7" ht="45.75" thickBot="1">
      <c r="A218" s="64">
        <v>5.21</v>
      </c>
      <c r="B218" s="68" t="s">
        <v>221</v>
      </c>
      <c r="C218" s="68"/>
      <c r="D218" s="24"/>
      <c r="F218" s="10"/>
      <c r="G218" s="79" t="s">
        <v>75</v>
      </c>
    </row>
    <row r="219" spans="1:7" ht="30.75" thickBot="1">
      <c r="A219" s="64">
        <v>5.22</v>
      </c>
      <c r="B219" s="68" t="s">
        <v>222</v>
      </c>
      <c r="C219" s="68"/>
      <c r="D219" s="24"/>
      <c r="F219" s="10"/>
      <c r="G219" s="79" t="s">
        <v>87</v>
      </c>
    </row>
    <row r="220" spans="1:6" ht="10.5" customHeight="1" thickBot="1">
      <c r="A220" s="3"/>
      <c r="B220" s="69"/>
      <c r="C220" s="92"/>
      <c r="D220" s="16" t="s">
        <v>184</v>
      </c>
      <c r="F220" s="16" t="s">
        <v>192</v>
      </c>
    </row>
    <row r="221" spans="1:6" ht="18" thickBot="1">
      <c r="A221" s="3"/>
      <c r="B221" s="69"/>
      <c r="C221" s="93" t="s">
        <v>194</v>
      </c>
      <c r="D221" s="13">
        <f>SUM(D218:D219)</f>
        <v>0</v>
      </c>
      <c r="E221" s="26"/>
      <c r="F221" s="13" t="e">
        <f>AVERAGE(F218:F219)</f>
        <v>#DIV/0!</v>
      </c>
    </row>
    <row r="222" spans="1:6" ht="9" customHeight="1" thickBot="1">
      <c r="A222" s="111"/>
      <c r="B222" s="112"/>
      <c r="C222" s="113"/>
      <c r="D222" s="114"/>
      <c r="E222" s="115"/>
      <c r="F222" s="115"/>
    </row>
    <row r="223" spans="1:5" ht="18" thickBot="1">
      <c r="A223" s="128" t="s">
        <v>200</v>
      </c>
      <c r="B223" s="129"/>
      <c r="C223" s="130"/>
      <c r="D223" s="23"/>
      <c r="E223" s="8" t="e">
        <f>AVERAGE(D224:D226)</f>
        <v>#DIV/0!</v>
      </c>
    </row>
    <row r="224" spans="1:7" ht="45.75" thickBot="1">
      <c r="A224" s="64">
        <v>5.31</v>
      </c>
      <c r="B224" s="68" t="s">
        <v>207</v>
      </c>
      <c r="C224" s="68"/>
      <c r="D224" s="24"/>
      <c r="F224" s="10"/>
      <c r="G224" s="79" t="s">
        <v>88</v>
      </c>
    </row>
    <row r="225" spans="1:7" ht="30.75" thickBot="1">
      <c r="A225" s="64">
        <v>5.32</v>
      </c>
      <c r="B225" s="68" t="s">
        <v>208</v>
      </c>
      <c r="C225" s="68"/>
      <c r="D225" s="24"/>
      <c r="F225" s="10"/>
      <c r="G225" s="79" t="s">
        <v>76</v>
      </c>
    </row>
    <row r="226" spans="1:7" ht="45.75" thickBot="1">
      <c r="A226" s="64">
        <v>5.33</v>
      </c>
      <c r="B226" s="68" t="s">
        <v>209</v>
      </c>
      <c r="C226" s="68"/>
      <c r="D226" s="24"/>
      <c r="F226" s="10"/>
      <c r="G226" s="79" t="s">
        <v>77</v>
      </c>
    </row>
    <row r="227" spans="1:7" ht="42" customHeight="1" thickBot="1">
      <c r="A227" s="64">
        <v>5.34</v>
      </c>
      <c r="B227" s="68" t="s">
        <v>105</v>
      </c>
      <c r="C227" s="68"/>
      <c r="D227" s="24"/>
      <c r="F227" s="10"/>
      <c r="G227" s="79" t="s">
        <v>104</v>
      </c>
    </row>
    <row r="228" spans="1:6" ht="10.5" customHeight="1" thickBot="1">
      <c r="A228" s="3"/>
      <c r="B228" s="69"/>
      <c r="C228" s="92"/>
      <c r="D228" s="16" t="s">
        <v>184</v>
      </c>
      <c r="F228" s="16" t="s">
        <v>192</v>
      </c>
    </row>
    <row r="229" spans="1:7" ht="18" thickBot="1">
      <c r="A229" s="3"/>
      <c r="B229" s="69"/>
      <c r="C229" s="93" t="s">
        <v>223</v>
      </c>
      <c r="D229" s="13">
        <f>SUM(D224:D226)</f>
        <v>0</v>
      </c>
      <c r="E229" s="26"/>
      <c r="F229" s="13" t="e">
        <f>AVERAGE(F224:F226)</f>
        <v>#DIV/0!</v>
      </c>
      <c r="G229" s="79"/>
    </row>
    <row r="230" spans="1:6" ht="9" customHeight="1" thickBot="1">
      <c r="A230" s="111"/>
      <c r="B230" s="112"/>
      <c r="C230" s="113"/>
      <c r="D230" s="114"/>
      <c r="E230" s="115"/>
      <c r="F230" s="115"/>
    </row>
    <row r="231" spans="1:5" ht="18" thickBot="1">
      <c r="A231" s="128" t="s">
        <v>224</v>
      </c>
      <c r="B231" s="129"/>
      <c r="C231" s="130"/>
      <c r="D231" s="23"/>
      <c r="E231" s="8" t="e">
        <f>AVERAGE(D232:D234)</f>
        <v>#DIV/0!</v>
      </c>
    </row>
    <row r="232" spans="1:7" ht="60.75" thickBot="1">
      <c r="A232" s="64">
        <v>5.41</v>
      </c>
      <c r="B232" s="68" t="s">
        <v>225</v>
      </c>
      <c r="C232" s="68"/>
      <c r="D232" s="24"/>
      <c r="F232" s="10"/>
      <c r="G232" s="79" t="s">
        <v>78</v>
      </c>
    </row>
    <row r="233" spans="1:7" ht="30.75" thickBot="1">
      <c r="A233" s="64">
        <v>5.42</v>
      </c>
      <c r="B233" s="68" t="s">
        <v>226</v>
      </c>
      <c r="C233" s="68"/>
      <c r="D233" s="24"/>
      <c r="F233" s="10"/>
      <c r="G233" s="123" t="s">
        <v>79</v>
      </c>
    </row>
    <row r="234" spans="1:7" ht="75.75" thickBot="1">
      <c r="A234" s="64">
        <v>5.43</v>
      </c>
      <c r="B234" s="68" t="s">
        <v>227</v>
      </c>
      <c r="C234" s="68"/>
      <c r="D234" s="24"/>
      <c r="F234" s="10"/>
      <c r="G234" s="79" t="s">
        <v>80</v>
      </c>
    </row>
    <row r="235" spans="1:6" ht="10.5" customHeight="1" thickBot="1">
      <c r="A235" s="3"/>
      <c r="B235" s="69"/>
      <c r="C235" s="92"/>
      <c r="D235" s="16" t="s">
        <v>184</v>
      </c>
      <c r="F235" s="16" t="s">
        <v>192</v>
      </c>
    </row>
    <row r="236" spans="1:6" ht="18" thickBot="1">
      <c r="A236" s="3"/>
      <c r="B236" s="69"/>
      <c r="C236" s="93" t="s">
        <v>305</v>
      </c>
      <c r="D236" s="13">
        <f>SUM(D232:D234)</f>
        <v>0</v>
      </c>
      <c r="E236" s="26"/>
      <c r="F236" s="13" t="e">
        <f>AVERAGE(F232:F234)</f>
        <v>#DIV/0!</v>
      </c>
    </row>
    <row r="237" spans="1:6" ht="9" customHeight="1" thickBot="1">
      <c r="A237" s="111"/>
      <c r="B237" s="112"/>
      <c r="C237" s="113"/>
      <c r="D237" s="114"/>
      <c r="E237" s="115"/>
      <c r="F237" s="115"/>
    </row>
    <row r="238" spans="1:5" ht="38.25" customHeight="1" thickBot="1">
      <c r="A238" s="128" t="s">
        <v>228</v>
      </c>
      <c r="B238" s="129"/>
      <c r="C238" s="130"/>
      <c r="D238" s="23"/>
      <c r="E238" s="8" t="e">
        <f>AVERAGE(D239:D241)</f>
        <v>#DIV/0!</v>
      </c>
    </row>
    <row r="239" spans="1:7" ht="60.75" customHeight="1" thickBot="1">
      <c r="A239" s="64">
        <v>5.51</v>
      </c>
      <c r="B239" s="68" t="s">
        <v>231</v>
      </c>
      <c r="C239" s="68"/>
      <c r="D239" s="24"/>
      <c r="F239" s="78"/>
      <c r="G239" s="123" t="s">
        <v>89</v>
      </c>
    </row>
    <row r="240" spans="1:7" ht="60.75" thickBot="1">
      <c r="A240" s="64">
        <v>5.52</v>
      </c>
      <c r="B240" s="68" t="s">
        <v>229</v>
      </c>
      <c r="C240" s="68"/>
      <c r="D240" s="24"/>
      <c r="F240" s="78"/>
      <c r="G240" s="123" t="s">
        <v>123</v>
      </c>
    </row>
    <row r="241" spans="1:7" ht="18" thickBot="1">
      <c r="A241" s="64">
        <v>5.53</v>
      </c>
      <c r="B241" s="68" t="s">
        <v>230</v>
      </c>
      <c r="C241" s="68"/>
      <c r="D241" s="24"/>
      <c r="F241" s="78"/>
      <c r="G241" s="123" t="s">
        <v>171</v>
      </c>
    </row>
    <row r="242" spans="1:6" ht="10.5" customHeight="1" thickBot="1">
      <c r="A242" s="3"/>
      <c r="B242" s="69"/>
      <c r="C242" s="92"/>
      <c r="D242" s="16" t="s">
        <v>184</v>
      </c>
      <c r="F242" s="16" t="s">
        <v>192</v>
      </c>
    </row>
    <row r="243" spans="1:6" ht="18" thickBot="1">
      <c r="A243" s="3"/>
      <c r="B243" s="69"/>
      <c r="C243" s="93" t="s">
        <v>305</v>
      </c>
      <c r="D243" s="13">
        <f>SUM(D239:D241)</f>
        <v>0</v>
      </c>
      <c r="E243" s="26"/>
      <c r="F243" s="13" t="e">
        <f>AVERAGE(F239:F241)</f>
        <v>#DIV/0!</v>
      </c>
    </row>
    <row r="244" spans="1:6" ht="9" customHeight="1" thickBot="1">
      <c r="A244" s="111"/>
      <c r="B244" s="112"/>
      <c r="C244" s="113"/>
      <c r="D244" s="114"/>
      <c r="E244" s="115"/>
      <c r="F244" s="115"/>
    </row>
    <row r="245" spans="1:5" ht="42" customHeight="1" thickBot="1">
      <c r="A245" s="128" t="s">
        <v>232</v>
      </c>
      <c r="B245" s="129"/>
      <c r="C245" s="130"/>
      <c r="D245" s="23"/>
      <c r="E245" s="8" t="e">
        <f>AVERAGE(D246:D247)</f>
        <v>#DIV/0!</v>
      </c>
    </row>
    <row r="246" spans="1:7" ht="45.75" thickBot="1">
      <c r="A246" s="64">
        <v>5.61</v>
      </c>
      <c r="B246" s="117" t="s">
        <v>233</v>
      </c>
      <c r="C246" s="117"/>
      <c r="D246" s="30"/>
      <c r="G246" s="79" t="s">
        <v>72</v>
      </c>
    </row>
    <row r="247" spans="1:7" ht="45.75" thickBot="1">
      <c r="A247" s="65">
        <v>5.62</v>
      </c>
      <c r="B247" s="121" t="s">
        <v>234</v>
      </c>
      <c r="C247" s="121"/>
      <c r="D247" s="30"/>
      <c r="G247" s="79" t="s">
        <v>73</v>
      </c>
    </row>
    <row r="248" spans="1:6" ht="10.5" customHeight="1" thickBot="1">
      <c r="A248" s="3"/>
      <c r="B248" s="69"/>
      <c r="C248" s="92"/>
      <c r="D248" s="16" t="s">
        <v>184</v>
      </c>
      <c r="F248" s="16" t="s">
        <v>192</v>
      </c>
    </row>
    <row r="249" spans="1:6" ht="18" thickBot="1">
      <c r="A249" s="19"/>
      <c r="B249" s="70"/>
      <c r="C249" s="93" t="s">
        <v>235</v>
      </c>
      <c r="D249" s="13">
        <f>SUM(D246:D247)</f>
        <v>0</v>
      </c>
      <c r="E249" s="27"/>
      <c r="F249" s="13" t="e">
        <f>AVERAGE(F246:F247)</f>
        <v>#DIV/0!</v>
      </c>
    </row>
    <row r="250" spans="1:6" ht="9" customHeight="1" thickBot="1">
      <c r="A250" s="111"/>
      <c r="B250" s="112"/>
      <c r="C250" s="113"/>
      <c r="D250" s="114"/>
      <c r="E250" s="115"/>
      <c r="F250" s="115"/>
    </row>
    <row r="251" spans="1:7" ht="35.25" thickBot="1">
      <c r="A251" s="101"/>
      <c r="B251" s="102"/>
      <c r="C251" s="33" t="s">
        <v>236</v>
      </c>
      <c r="D251" s="34" t="e">
        <f>SUM(#REF!,#REF!,#REF!,D243,D236,D229,D221,D215)</f>
        <v>#REF!</v>
      </c>
      <c r="E251" s="34"/>
      <c r="F251" s="35"/>
      <c r="G251" s="76"/>
    </row>
    <row r="252" spans="1:6" ht="18" thickBot="1">
      <c r="A252" s="108"/>
      <c r="B252" s="109"/>
      <c r="C252" s="43" t="s">
        <v>178</v>
      </c>
      <c r="D252" s="44" t="e">
        <f>AVERAGE(D246:D247,#REF!,#REF!,#REF!,D239:D241,D232:D234,D224:D226,D218:D219,D207:D210)</f>
        <v>#REF!</v>
      </c>
      <c r="E252" s="44" t="e">
        <f>AVERAGE(E245,#REF!,#REF!,#REF!,E238,E231,E223,E217,E206)</f>
        <v>#REF!</v>
      </c>
      <c r="F252" s="45" t="e">
        <f>AVERAGE(F246:F247,#REF!,#REF!,#REF!,F239:F241,F232:F234,F224:F226,F218:F219,F207:F210)</f>
        <v>#REF!</v>
      </c>
    </row>
    <row r="253" spans="1:7" s="5" customFormat="1" ht="18" thickBot="1">
      <c r="A253" s="48"/>
      <c r="B253" s="73"/>
      <c r="C253" s="49"/>
      <c r="D253" s="6"/>
      <c r="E253" s="6"/>
      <c r="F253" s="6"/>
      <c r="G253" s="77"/>
    </row>
    <row r="254" spans="1:7" ht="66" thickBot="1">
      <c r="A254" s="32"/>
      <c r="B254" s="71"/>
      <c r="C254" s="46" t="s">
        <v>249</v>
      </c>
      <c r="D254" s="47" t="e">
        <f>SUM(D251,D202,D146,#REF!,D54)</f>
        <v>#REF!</v>
      </c>
      <c r="E254" s="34"/>
      <c r="F254" s="35"/>
      <c r="G254" s="76"/>
    </row>
    <row r="255" spans="1:6" ht="22.5" thickBot="1">
      <c r="A255" s="39"/>
      <c r="B255" s="72"/>
      <c r="C255" s="61" t="s">
        <v>179</v>
      </c>
      <c r="D255" s="12" t="e">
        <f>AVERAGE(D252,D203,D147,#REF!,D55)</f>
        <v>#REF!</v>
      </c>
      <c r="E255" s="12" t="e">
        <f>AVERAGE(E252,E203,E147,#REF!,E55)</f>
        <v>#REF!</v>
      </c>
      <c r="F255" s="42" t="e">
        <f>AVERAGE(F252,F203,F147,#REF!,F55)</f>
        <v>#REF!</v>
      </c>
    </row>
    <row r="256" ht="15">
      <c r="C256" s="124"/>
    </row>
    <row r="257" spans="1:4" ht="17.25">
      <c r="A257" s="57" t="s">
        <v>185</v>
      </c>
      <c r="C257" s="62"/>
      <c r="D257" s="20"/>
    </row>
    <row r="258" spans="1:4" ht="17.25">
      <c r="A258" s="58" t="s">
        <v>237</v>
      </c>
      <c r="C258" s="62"/>
      <c r="D258" s="20"/>
    </row>
    <row r="259" spans="1:4" ht="17.25">
      <c r="A259" s="58" t="s">
        <v>238</v>
      </c>
      <c r="C259" s="62"/>
      <c r="D259" s="20"/>
    </row>
    <row r="260" spans="1:4" ht="17.25">
      <c r="A260" s="58" t="s">
        <v>239</v>
      </c>
      <c r="C260" s="62"/>
      <c r="D260" s="20"/>
    </row>
    <row r="261" spans="1:4" ht="17.25">
      <c r="A261" s="58" t="s">
        <v>240</v>
      </c>
      <c r="C261" s="62"/>
      <c r="D261" s="20"/>
    </row>
    <row r="262" spans="1:4" ht="17.25">
      <c r="A262" s="58"/>
      <c r="C262" s="62"/>
      <c r="D262" s="20"/>
    </row>
    <row r="263" spans="1:4" ht="17.25">
      <c r="A263" s="57" t="s">
        <v>186</v>
      </c>
      <c r="C263" s="62"/>
      <c r="D263" s="20"/>
    </row>
    <row r="264" spans="1:4" ht="17.25">
      <c r="A264" s="58" t="s">
        <v>241</v>
      </c>
      <c r="C264" s="62"/>
      <c r="D264" s="20"/>
    </row>
    <row r="265" spans="1:4" ht="17.25">
      <c r="A265" s="58" t="s">
        <v>242</v>
      </c>
      <c r="C265" s="62"/>
      <c r="D265" s="20"/>
    </row>
    <row r="266" spans="1:4" ht="17.25">
      <c r="A266" s="58" t="s">
        <v>243</v>
      </c>
      <c r="C266" s="62"/>
      <c r="D266" s="20"/>
    </row>
    <row r="267" spans="1:4" ht="17.25">
      <c r="A267" s="58" t="s">
        <v>244</v>
      </c>
      <c r="C267" s="62"/>
      <c r="D267" s="20"/>
    </row>
    <row r="268" spans="1:4" ht="17.25">
      <c r="A268" s="58"/>
      <c r="C268" s="62"/>
      <c r="D268" s="20"/>
    </row>
    <row r="269" spans="1:4" ht="17.25">
      <c r="A269" s="57" t="s">
        <v>187</v>
      </c>
      <c r="C269" s="62"/>
      <c r="D269" s="20"/>
    </row>
    <row r="270" spans="1:4" ht="17.25">
      <c r="A270" s="58" t="s">
        <v>245</v>
      </c>
      <c r="C270" s="62" t="s">
        <v>197</v>
      </c>
      <c r="D270" s="20"/>
    </row>
    <row r="271" spans="1:4" ht="17.25">
      <c r="A271" s="58" t="s">
        <v>246</v>
      </c>
      <c r="C271" s="62" t="s">
        <v>196</v>
      </c>
      <c r="D271" s="20"/>
    </row>
    <row r="272" spans="1:4" ht="17.25">
      <c r="A272" s="58" t="s">
        <v>247</v>
      </c>
      <c r="C272" s="62" t="s">
        <v>195</v>
      </c>
      <c r="D272" s="20"/>
    </row>
    <row r="273" spans="1:4" ht="17.25">
      <c r="A273" s="58" t="s">
        <v>248</v>
      </c>
      <c r="C273" s="63"/>
      <c r="D273" s="20"/>
    </row>
  </sheetData>
  <mergeCells count="29">
    <mergeCell ref="A42:C42"/>
    <mergeCell ref="A49:C49"/>
    <mergeCell ref="A100:C100"/>
    <mergeCell ref="A81:C81"/>
    <mergeCell ref="A69:C69"/>
    <mergeCell ref="A58:C58"/>
    <mergeCell ref="A150:C150"/>
    <mergeCell ref="A122:C122"/>
    <mergeCell ref="A130:C130"/>
    <mergeCell ref="A109:C109"/>
    <mergeCell ref="A116:C116"/>
    <mergeCell ref="A245:C245"/>
    <mergeCell ref="A238:C238"/>
    <mergeCell ref="A91:C91"/>
    <mergeCell ref="A141:C141"/>
    <mergeCell ref="A197:C197"/>
    <mergeCell ref="A191:C191"/>
    <mergeCell ref="A176:C176"/>
    <mergeCell ref="A185:C185"/>
    <mergeCell ref="A160:C160"/>
    <mergeCell ref="A166:C166"/>
    <mergeCell ref="A223:C223"/>
    <mergeCell ref="A231:C231"/>
    <mergeCell ref="A217:C217"/>
    <mergeCell ref="A206:C206"/>
    <mergeCell ref="D2:E2"/>
    <mergeCell ref="A5:C5"/>
    <mergeCell ref="A18:C18"/>
    <mergeCell ref="A30:C30"/>
  </mergeCells>
  <printOptions/>
  <pageMargins left="0.34" right="0.25" top="0.5" bottom="0.39" header="0.25" footer="0.1"/>
  <pageSetup horizontalDpi="600" verticalDpi="600" orientation="landscape" scale="80" r:id="rId1"/>
  <headerFooter alignWithMargins="0">
    <oddHeader>&amp;C&amp;"Gill Sans MT,Bold"&amp;12&amp;UCommunities That Care Readiness Check List From Milestones and Benchmarks</oddHeader>
    <oddFooter>&amp;L&amp;"Arial,Bold"&amp;9&amp;Z&amp;F&amp;R&amp;"Arial,Bold"&amp;9&amp;P of &amp;N</oddFooter>
  </headerFooter>
  <rowBreaks count="17" manualBreakCount="17">
    <brk id="16" max="6" man="1"/>
    <brk id="28" max="6" man="1"/>
    <brk id="40" max="6" man="1"/>
    <brk id="56" max="6" man="1"/>
    <brk id="67" max="6" man="1"/>
    <brk id="79" max="6" man="1"/>
    <brk id="98" max="6" man="1"/>
    <brk id="114" max="6" man="1"/>
    <brk id="128" max="6" man="1"/>
    <brk id="148" max="6" man="1"/>
    <brk id="164" max="6" man="1"/>
    <brk id="174" max="6" man="1"/>
    <brk id="189" max="6" man="1"/>
    <brk id="204" max="6" man="1"/>
    <brk id="221" max="6" man="1"/>
    <brk id="236" max="6" man="1"/>
    <brk id="255" max="6"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Washington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agidlof</dc:creator>
  <cp:keywords/>
  <dc:description/>
  <cp:lastModifiedBy>USER</cp:lastModifiedBy>
  <cp:lastPrinted>2007-06-27T21:50:16Z</cp:lastPrinted>
  <dcterms:created xsi:type="dcterms:W3CDTF">2004-11-15T21:42:58Z</dcterms:created>
  <dcterms:modified xsi:type="dcterms:W3CDTF">2007-12-17T15:00:29Z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