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15" windowWidth="18495" windowHeight="10935" firstSheet="8" activeTab="17"/>
  </bookViews>
  <sheets>
    <sheet name="Sheet1" sheetId="1" r:id="rId1"/>
    <sheet name="Sheet2" sheetId="2" r:id="rId2"/>
    <sheet name="Sheet3" sheetId="3" r:id="rId3"/>
    <sheet name="LOVs" sheetId="4" r:id="rId4"/>
    <sheet name="CustomLOVs" sheetId="5" r:id="rId5"/>
    <sheet name="LOVsLists" sheetId="6" r:id="rId6"/>
    <sheet name="Instructions" sheetId="7" r:id="rId7"/>
    <sheet name="Areas to Load" sheetId="8" r:id="rId8"/>
    <sheet name="LOV Group" sheetId="9" r:id="rId9"/>
    <sheet name="LOV Values" sheetId="10" r:id="rId10"/>
    <sheet name="UDFs" sheetId="11" r:id="rId11"/>
    <sheet name="Dist List" sheetId="12" r:id="rId12"/>
    <sheet name="DList Members" sheetId="13" r:id="rId13"/>
    <sheet name="Accts" sheetId="14" r:id="rId14"/>
    <sheet name="Acct Link" sheetId="15" r:id="rId15"/>
    <sheet name="Profile Link" sheetId="16" r:id="rId16"/>
    <sheet name="Entity" sheetId="17" r:id="rId17"/>
    <sheet name="CloseTasks" sheetId="18" r:id="rId18"/>
    <sheet name="ReconTasks" sheetId="19" r:id="rId19"/>
    <sheet name="Collaboration Performers" sheetId="20" r:id="rId20"/>
    <sheet name="Questions" sheetId="21" r:id="rId21"/>
    <sheet name="Reference Docs" sheetId="22" r:id="rId22"/>
    <sheet name="Ref Doc Link" sheetId="23" r:id="rId23"/>
    <sheet name="Custom Calendar" sheetId="24" r:id="rId24"/>
    <sheet name="Close Days" sheetId="25" r:id="rId25"/>
    <sheet name="Close Day Map" sheetId="26" r:id="rId26"/>
    <sheet name="Close Binders" sheetId="27" r:id="rId27"/>
    <sheet name="Task - Output Binder Link" sheetId="28" r:id="rId28"/>
    <sheet name="Security" sheetId="29" r:id="rId29"/>
    <sheet name="Task-SOX Link" sheetId="30" r:id="rId30"/>
    <sheet name="DepTask Link" sheetId="31" r:id="rId31"/>
  </sheets>
  <definedNames>
    <definedName name="actiontype1094">LOVs!$B$4</definedName>
    <definedName name="assessment1019">LOVs!$C$4</definedName>
    <definedName name="ASSIGNMENT1048">LOVsLists!$J$4</definedName>
    <definedName name="ASSIGNMENT1053">LOVsLists!$I$4</definedName>
    <definedName name="ASSIGNMENT1054">LOVsLists!$K$4</definedName>
    <definedName name="assignmenttype1010">LOVs!$D$4</definedName>
    <definedName name="auditactions1006">LOVs!$E$4</definedName>
    <definedName name="cellvaluetype1059">LOVs!$F$4</definedName>
    <definedName name="ciapissuetype1054">LOVs!$G$4</definedName>
    <definedName name="cimfailcode1031">LOVs!$H$4</definedName>
    <definedName name="cimsourcetype1030">LOVs!$I$4</definedName>
    <definedName name="cimstatus1032">LOVs!$J$4</definedName>
    <definedName name="CL_DAY_MAP1113">LOVsLists!$H$4</definedName>
    <definedName name="CL_DAY1113">LOVsLists!$G$4</definedName>
    <definedName name="classification1023">LOVs!$K$4</definedName>
    <definedName name="closefrequency1055">LOVs!$M$4</definedName>
    <definedName name="closeissuetype1071">LOVs!$N$4</definedName>
    <definedName name="closereftype1048">LOVs!$O$4</definedName>
    <definedName name="closestatustype1049">LOVs!$P$4</definedName>
    <definedName name="closetasktype1061">LOVs!$Q$4</definedName>
    <definedName name="columnlabelsreconciliation1069">LOVs!$R$4</definedName>
    <definedName name="columnlabelsvariance1068">LOVs!$S$4</definedName>
    <definedName name="comparator1046">LOVs!$T$4</definedName>
    <definedName name="compruletype1024">LOVs!$U$4</definedName>
    <definedName name="controlfrequency1003">LOVs!$V$4</definedName>
    <definedName name="controlresult1015">LOVs!$W$4</definedName>
    <definedName name="controlscore1004">LOVs!$X$4</definedName>
    <definedName name="controltype1002">LOVs!$Y$4</definedName>
    <definedName name="cosocomponent1021">LOVs!$Z$4</definedName>
    <definedName name="cosointegrationtype1022">LOVs!$AA$4</definedName>
    <definedName name="cosoobjective1020">LOVs!$AB$4</definedName>
    <definedName name="cpcausetype1050">LOVs!$AC$4</definedName>
    <definedName name="cpemailfreq1042">LOVs!$AE$4</definedName>
    <definedName name="cpmeasurementdatatype1044">LOVs!$AF$4</definedName>
    <definedName name="cpmeasurementtype1041">LOVs!$AG$4</definedName>
    <definedName name="cpmeasurementvaltype1053">LOVs!$AH$4</definedName>
    <definedName name="cpresolutiontype1051">LOVs!$AD$4</definedName>
    <definedName name="cpsubject1040">LOVs!$AI$4</definedName>
    <definedName name="cpthresholdlevel1045">LOVs!$AJ$4</definedName>
    <definedName name="ctmisrollupcritical1057">LOVs!$AK$4</definedName>
    <definedName name="currencytype1080">LOVs!$AL$4</definedName>
    <definedName name="deficiency1034">LOVs!$AM$4</definedName>
    <definedName name="deficiencyfoundin1035">LOVs!$AN$4</definedName>
    <definedName name="designatortype1012">LOVs!$AO$4</definedName>
    <definedName name="disclosed1036">LOVs!$AP$4</definedName>
    <definedName name="disclosureaction1101">LOVs!$AQ$4</definedName>
    <definedName name="disclosurecommitteerole1014">LOVs!$AS$4</definedName>
    <definedName name="documentationstatus1028">LOVs!$AT$4</definedName>
    <definedName name="FSA_INTER1476">LOVsLists!$C$4</definedName>
    <definedName name="fsastatustype1072">LOVs!$AV$4</definedName>
    <definedName name="fsatype1063">LOVs!$AW$4</definedName>
    <definedName name="fsstatustype1062">LOVs!$AX$4</definedName>
    <definedName name="fstype1058">LOVs!$AY$4</definedName>
    <definedName name="iapissuetype1039">LOVs!$AZ$4</definedName>
    <definedName name="importance1001">LOVs!$BA$4</definedName>
    <definedName name="include1013">LOVs!$BB$4</definedName>
    <definedName name="issuetype1025">LOVs!$BC$4</definedName>
    <definedName name="linktype1096">LOVs!$BD$4</definedName>
    <definedName name="lovoption1092">LOVs!$BF$4</definedName>
    <definedName name="lovtype1056">LOVs!$BE$4</definedName>
    <definedName name="operatortype1093">LOVs!$BG$4</definedName>
    <definedName name="permissionrole1095">LOVs!$BH$4</definedName>
    <definedName name="precision1082">LOVs!$BI$4</definedName>
    <definedName name="probability1018">LOVs!$BJ$4</definedName>
    <definedName name="PROF_INTER2656">LOVsLists!$D$4</definedName>
    <definedName name="QUESTION1525">LOVsLists!$E$4</definedName>
    <definedName name="REFERENCE1547">LOVsLists!$F$4</definedName>
    <definedName name="refinstancetype1033">LOVs!$BK$4</definedName>
    <definedName name="reftype1007">LOVs!$BL$4</definedName>
    <definedName name="remediationreason1017">LOVs!$BM$4</definedName>
    <definedName name="remediationtype1005">LOVs!$BN$4</definedName>
    <definedName name="reportingagency1097">LOVs!$BO$4</definedName>
    <definedName name="responsesourcetype1070">LOVs!$BP$4</definedName>
    <definedName name="reviewerrecommendation1016">LOVs!$BQ$4</definedName>
    <definedName name="riskcategory1086">LOVs!$BR$4</definedName>
    <definedName name="riskdevelopment1087">LOVs!$BS$4</definedName>
    <definedName name="riskimpact1090">LOVs!$BT$4</definedName>
    <definedName name="riskresponse1089">LOVs!$BU$4</definedName>
    <definedName name="risksource1088">LOVs!$BV$4</definedName>
    <definedName name="riskstrategy1091">LOVs!$BW$4</definedName>
    <definedName name="risktype1027">LOVs!$BX$4</definedName>
    <definedName name="routingactions1099">LOVs!$BY$4</definedName>
    <definedName name="saanswer1029">LOVs!$BZ$4</definedName>
    <definedName name="scale1081">LOVs!$CA$4</definedName>
    <definedName name="scenario1083">LOVs!$CB$4</definedName>
    <definedName name="scopeoperatorrelationship1077">LOVs!$CC$4</definedName>
    <definedName name="scopeoverridestatus1078">LOVs!$CD$4</definedName>
    <definedName name="scopeperiodrelationship1076">LOVs!$CE$4</definedName>
    <definedName name="scopesection1079">LOVs!$CF$4</definedName>
    <definedName name="scopestatus1066">LOVs!$CG$4</definedName>
    <definedName name="sourcetype1009">LOVs!$CK$4</definedName>
    <definedName name="sourcetype1038">LOVs!$CJ$4</definedName>
    <definedName name="sourcetype1047">LOVs!$CI$4</definedName>
    <definedName name="sourcetype1060">LOVs!$CH$4</definedName>
    <definedName name="status1000">LOVs!$CL$4</definedName>
    <definedName name="supporttype1011">LOVs!$CM$4</definedName>
    <definedName name="taskdeftype1073">LOVs!$CN$4</definedName>
    <definedName name="tasktype1067">LOVs!$CO$4</definedName>
    <definedName name="timedisplay1100">LOVs!$CP$4</definedName>
    <definedName name="UDF_D2471">LOVsLists!$B$4</definedName>
    <definedName name="udftype1052">LOVs!$CQ$4</definedName>
    <definedName name="uilayout1075">LOVs!$CS$4</definedName>
    <definedName name="uipreference1098">LOVs!$CT$4</definedName>
    <definedName name="user1000">CustomLOVs!$B$4</definedName>
    <definedName name="user1001">CustomLOVs!$C$4</definedName>
    <definedName name="user1002">CustomLOVs!$D$4</definedName>
    <definedName name="user1003">CustomLOVs!$E$4</definedName>
    <definedName name="user1004">CustomLOVs!$F$4</definedName>
    <definedName name="user1005">CustomLOVs!$G$4</definedName>
    <definedName name="user1006">CustomLOVs!$H$4</definedName>
    <definedName name="user1007">CustomLOVs!$I$4</definedName>
    <definedName name="user1008">CustomLOVs!$J$4</definedName>
    <definedName name="user1017">CustomLOVs!$K$4</definedName>
    <definedName name="user1022">CustomLOVs!$L$4</definedName>
    <definedName name="user1023">CustomLOVs!$M$4</definedName>
    <definedName name="user1024">CustomLOVs!$N$4</definedName>
    <definedName name="user1025">CustomLOVs!$O$4</definedName>
    <definedName name="user1038">CustomLOVs!$P$4</definedName>
    <definedName name="user1039">CustomLOVs!$Q$4</definedName>
    <definedName name="user1040">CustomLOVs!$R$4</definedName>
    <definedName name="user1041">CustomLOVs!$S$4</definedName>
    <definedName name="user1171">CustomLOVs!$T$4</definedName>
    <definedName name="user1172">CustomLOVs!$U$4</definedName>
    <definedName name="user1173">CustomLOVs!$V$4</definedName>
    <definedName name="user1397">CustomLOVs!$W$4</definedName>
    <definedName name="user1398">CustomLOVs!$X$4</definedName>
    <definedName name="user1399">CustomLOVs!$Y$4</definedName>
    <definedName name="user1400">CustomLOVs!$Z$4</definedName>
    <definedName name="user1425">CustomLOVs!$AA$4</definedName>
    <definedName name="user1426">CustomLOVs!$AB$4</definedName>
    <definedName name="user1427">CustomLOVs!$AC$4</definedName>
    <definedName name="user1428">CustomLOVs!$AD$4</definedName>
    <definedName name="user1447">CustomLOVs!$AE$4</definedName>
    <definedName name="user1448">CustomLOVs!$AF$4</definedName>
    <definedName name="user1449">CustomLOVs!$AG$4</definedName>
    <definedName name="user1498">CustomLOVs!$AH$4</definedName>
    <definedName name="user1499">CustomLOVs!$AI$4</definedName>
    <definedName name="user1500">CustomLOVs!$AJ$4</definedName>
    <definedName name="user1501">CustomLOVs!$AK$4</definedName>
    <definedName name="user1581">CustomLOVs!$AL$4</definedName>
    <definedName name="user1582">CustomLOVs!$AM$4</definedName>
    <definedName name="user1583">CustomLOVs!$AN$4</definedName>
    <definedName name="user1618">CustomLOVs!$AO$4</definedName>
    <definedName name="user1619">CustomLOVs!$AP$4</definedName>
    <definedName name="user1620">CustomLOVs!$AQ$4</definedName>
    <definedName name="user1621">CustomLOVs!$AR$4</definedName>
    <definedName name="user1634">CustomLOVs!$AS$4</definedName>
    <definedName name="user1635">CustomLOVs!$AT$4</definedName>
    <definedName name="user1636">CustomLOVs!$AU$4</definedName>
    <definedName name="user1637">CustomLOVs!$AV$4</definedName>
    <definedName name="user1651">CustomLOVs!$AW$4</definedName>
    <definedName name="user1652">CustomLOVs!$AX$4</definedName>
    <definedName name="user1653">CustomLOVs!$AY$4</definedName>
    <definedName name="user1654">CustomLOVs!$AZ$4</definedName>
    <definedName name="xbrlbalancetyp1085">LOVs!$CU$4</definedName>
    <definedName name="xbrlperiodtyp1084">LOVs!$CV$4</definedName>
  </definedNames>
  <calcPr calcId="114210"/>
</workbook>
</file>

<file path=xl/calcChain.xml><?xml version="1.0" encoding="utf-8"?>
<calcChain xmlns="http://schemas.openxmlformats.org/spreadsheetml/2006/main">
  <c r="A1" i="31"/>
  <c r="A1" i="30"/>
  <c r="F2" i="29"/>
  <c r="E2"/>
  <c r="B2"/>
  <c r="A1"/>
  <c r="A1" i="28"/>
  <c r="A1" i="27"/>
  <c r="F2" i="26"/>
  <c r="A1"/>
  <c r="C2" i="25"/>
  <c r="A1"/>
  <c r="C2" i="24"/>
  <c r="A1"/>
  <c r="D2" i="23"/>
  <c r="A1"/>
  <c r="J2" i="22"/>
  <c r="E2"/>
  <c r="A1"/>
  <c r="G2" i="21"/>
  <c r="E2"/>
  <c r="B2"/>
  <c r="A1"/>
  <c r="A1" i="20"/>
  <c r="M2" i="19"/>
  <c r="J2"/>
  <c r="A1"/>
  <c r="N2" i="18"/>
  <c r="J2"/>
  <c r="A1"/>
  <c r="A1" i="17"/>
  <c r="D2" i="16"/>
  <c r="A1"/>
  <c r="C2" i="15"/>
  <c r="A1"/>
  <c r="F2" i="14"/>
  <c r="E2"/>
  <c r="A1"/>
  <c r="A1" i="13"/>
  <c r="A1" i="12"/>
  <c r="D2" i="11"/>
  <c r="B2"/>
  <c r="A1"/>
  <c r="A1" i="10"/>
  <c r="A1" i="9"/>
  <c r="D27" i="8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A1"/>
  <c r="A1" i="7"/>
  <c r="A1" i="6"/>
  <c r="A1" i="5"/>
  <c r="A1" i="4"/>
</calcChain>
</file>

<file path=xl/sharedStrings.xml><?xml version="1.0" encoding="utf-8"?>
<sst xmlns="http://schemas.openxmlformats.org/spreadsheetml/2006/main" count="9411" uniqueCount="1528">
  <si>
    <t>DIST_MEMBER</t>
  </si>
  <si>
    <t>M</t>
  </si>
  <si>
    <t>CHILD_DM_ID::override</t>
  </si>
  <si>
    <t>AT_ID::1330</t>
  </si>
  <si>
    <t>Group</t>
  </si>
  <si>
    <t>PE_ID::override</t>
  </si>
  <si>
    <t>AT_ID::1333</t>
  </si>
  <si>
    <t>Member</t>
  </si>
  <si>
    <t>DL_ID::override</t>
  </si>
  <si>
    <t>AT_ID::1331</t>
  </si>
  <si>
    <t>Distribution List</t>
  </si>
  <si>
    <t>FSA</t>
  </si>
  <si>
    <t>PARENT_FSA_ID::override</t>
  </si>
  <si>
    <t>AT_ID::1464</t>
  </si>
  <si>
    <t>Parent</t>
  </si>
  <si>
    <t>AT_ID::1463</t>
  </si>
  <si>
    <t>2048</t>
  </si>
  <si>
    <t>AT_ID::1458</t>
  </si>
  <si>
    <t>ACCOUNT_NUMBER</t>
  </si>
  <si>
    <t>AT_ID::1455</t>
  </si>
  <si>
    <t>Account Number</t>
  </si>
  <si>
    <t>ACCOUNT_TYPE_LOV_ID</t>
  </si>
  <si>
    <t>AT_ID::1456</t>
  </si>
  <si>
    <t>TYPE_LOV_ID</t>
  </si>
  <si>
    <t>AT_ID::1467</t>
  </si>
  <si>
    <t>STATUS_TYPE_LOV_ID::1461</t>
  </si>
  <si>
    <t>AT_ID::1479</t>
  </si>
  <si>
    <t>Significant</t>
  </si>
  <si>
    <t>STATUS_TYPE_LOV_ID::10094</t>
  </si>
  <si>
    <t>High Transaction Volume</t>
  </si>
  <si>
    <t>STATUS_TYPE_LOV_ID::10091</t>
  </si>
  <si>
    <t>High Complexity</t>
  </si>
  <si>
    <t>STATUS_TYPE_LOV_ID::10088</t>
  </si>
  <si>
    <t>Susceptible to Fraud</t>
  </si>
  <si>
    <t>STATUS_TYPE_LOV_ID::10092</t>
  </si>
  <si>
    <t>Susceptible to Error</t>
  </si>
  <si>
    <t>STATUS_TYPE_LOV_ID::10089</t>
  </si>
  <si>
    <t>High Risk</t>
  </si>
  <si>
    <t>STATUS_TYPE_LOV_ID::10095</t>
  </si>
  <si>
    <t>Medium Risk</t>
  </si>
  <si>
    <t>STATUS_TYPE_LOV_ID::10090</t>
  </si>
  <si>
    <t>Low Risk</t>
  </si>
  <si>
    <t>STATUS_TYPE_LOV_ID::10093</t>
  </si>
  <si>
    <t>Related Party Transactions</t>
  </si>
  <si>
    <t>FSA_INTER</t>
  </si>
  <si>
    <t>SOURCE_ID::override</t>
  </si>
  <si>
    <t>AT_ID::1475</t>
  </si>
  <si>
    <t>Source</t>
  </si>
  <si>
    <t>FSA_ID::override</t>
  </si>
  <si>
    <t>AT_ID::1473</t>
  </si>
  <si>
    <t>Account</t>
  </si>
  <si>
    <t>AT_ID::1476</t>
  </si>
  <si>
    <t>PROF_INTER</t>
  </si>
  <si>
    <t>AT_ID::2655</t>
  </si>
  <si>
    <t>PR_ID::override</t>
  </si>
  <si>
    <t>AT_ID::2654</t>
  </si>
  <si>
    <t>Profile</t>
  </si>
  <si>
    <t>AT_ID::2656</t>
  </si>
  <si>
    <t>CL_TASK_D</t>
  </si>
  <si>
    <t>ESCALATOR_ID::override</t>
  </si>
  <si>
    <t>AT_ID::1234</t>
  </si>
  <si>
    <t>Escalator</t>
  </si>
  <si>
    <t>APPROVER_ID::override</t>
  </si>
  <si>
    <t>AT_ID::1227</t>
  </si>
  <si>
    <t>Approver</t>
  </si>
  <si>
    <t>PERFORMER_ID::override</t>
  </si>
  <si>
    <t>AT_ID::1244</t>
  </si>
  <si>
    <t>Performer</t>
  </si>
  <si>
    <t>PARENT_TD_ID::override</t>
  </si>
  <si>
    <t>AT_ID::1243</t>
  </si>
  <si>
    <t>NUMBER_</t>
  </si>
  <si>
    <t>AT_ID::1242</t>
  </si>
  <si>
    <t>AT_ID::1241</t>
  </si>
  <si>
    <t>AT_ID::1229</t>
  </si>
  <si>
    <t>INSTRUCTIONS</t>
  </si>
  <si>
    <t>AT_ID::1236</t>
  </si>
  <si>
    <t>Instructions</t>
  </si>
  <si>
    <t>38</t>
  </si>
  <si>
    <t>THRESHOLD</t>
  </si>
  <si>
    <t>AT_ID::1133</t>
  </si>
  <si>
    <t>Threshold</t>
  </si>
  <si>
    <t>10</t>
  </si>
  <si>
    <t>APPROACH_PCT</t>
  </si>
  <si>
    <t>AT_ID::1130</t>
  </si>
  <si>
    <t>Approaching Percent Within Limit</t>
  </si>
  <si>
    <t>3</t>
  </si>
  <si>
    <t>DUE_OFFSET</t>
  </si>
  <si>
    <t>AT_ID::1232</t>
  </si>
  <si>
    <t>Variance Due Offset</t>
  </si>
  <si>
    <t>DUE_DAY_ID::override</t>
  </si>
  <si>
    <t>AT_ID::1230</t>
  </si>
  <si>
    <t>Due Day</t>
  </si>
  <si>
    <t>START_DAY_ID::override</t>
  </si>
  <si>
    <t>AT_ID::1245</t>
  </si>
  <si>
    <t>Start Day</t>
  </si>
  <si>
    <t>CL_TYPE_LOV_ID</t>
  </si>
  <si>
    <t>AT_ID::1228</t>
  </si>
  <si>
    <t>IS_CRITICAL</t>
  </si>
  <si>
    <t>AT_ID::1239</t>
  </si>
  <si>
    <t>Critical Task</t>
  </si>
  <si>
    <t>IS_CLOSE_PACKAGE</t>
  </si>
  <si>
    <t>AT_ID::1237</t>
  </si>
  <si>
    <t>Close Package</t>
  </si>
  <si>
    <t>IS_COLLAB</t>
  </si>
  <si>
    <t>AT_ID::1238</t>
  </si>
  <si>
    <t>Collaboration Enabled</t>
  </si>
  <si>
    <t>FREQ_LOV_ID</t>
  </si>
  <si>
    <t>AT_ID::1235</t>
  </si>
  <si>
    <t>START_OFFSET</t>
  </si>
  <si>
    <t>AT_ID::1246</t>
  </si>
  <si>
    <t>Start</t>
  </si>
  <si>
    <t>4</t>
  </si>
  <si>
    <t>DUE_MINUTES</t>
  </si>
  <si>
    <t>AT_ID::1231</t>
  </si>
  <si>
    <t>Due Minutes</t>
  </si>
  <si>
    <t>CL_COLLAB_PERF_D</t>
  </si>
  <si>
    <t>ENTITY_TD_ID::override</t>
  </si>
  <si>
    <t>AT_ID::1109</t>
  </si>
  <si>
    <t>Performer Entity Identifier</t>
  </si>
  <si>
    <t>AT_ID::1110</t>
  </si>
  <si>
    <t>Performer Identifier</t>
  </si>
  <si>
    <t>TD_ID::override</t>
  </si>
  <si>
    <t>AT_ID::1111</t>
  </si>
  <si>
    <t>Close Task Definition Identifier</t>
  </si>
  <si>
    <t>QUESTION</t>
  </si>
  <si>
    <t>AT_ID::1532</t>
  </si>
  <si>
    <t>AT_ID::1533</t>
  </si>
  <si>
    <t>QUESTION_</t>
  </si>
  <si>
    <t>AT_ID::1530</t>
  </si>
  <si>
    <t>Question</t>
  </si>
  <si>
    <t>SUPPORT_TYP_LOV_ID</t>
  </si>
  <si>
    <t>AT_ID::1534</t>
  </si>
  <si>
    <t>Data Type</t>
  </si>
  <si>
    <t>EXTERNAL_ADDRESS::override</t>
  </si>
  <si>
    <t>AT_ID::1527</t>
  </si>
  <si>
    <t>External Address</t>
  </si>
  <si>
    <t>ACCT_COLUMN_LOV_ID::override</t>
  </si>
  <si>
    <t>AT_ID::1525</t>
  </si>
  <si>
    <t>REFERENCE</t>
  </si>
  <si>
    <t>AT_ID::1541</t>
  </si>
  <si>
    <t>AT_ID::1542</t>
  </si>
  <si>
    <t>ABSTRACT</t>
  </si>
  <si>
    <t>AT_ID::1535</t>
  </si>
  <si>
    <t>Abstract</t>
  </si>
  <si>
    <t>AT_ID::1547</t>
  </si>
  <si>
    <t>SPONSOR</t>
  </si>
  <si>
    <t>AT_ID::1545</t>
  </si>
  <si>
    <t>Sponsor</t>
  </si>
  <si>
    <t>SHARED_ACROSS_SILO</t>
  </si>
  <si>
    <t>AT_ID::1544</t>
  </si>
  <si>
    <t>Share Across Apps</t>
  </si>
  <si>
    <t>40</t>
  </si>
  <si>
    <t>VERSION_</t>
  </si>
  <si>
    <t>AT_ID::1566</t>
  </si>
  <si>
    <t>Version</t>
  </si>
  <si>
    <t>COMMENT_</t>
  </si>
  <si>
    <t>AT_ID::1558</t>
  </si>
  <si>
    <t>Comment</t>
  </si>
  <si>
    <t>REF_TYPE_LOV_ID</t>
  </si>
  <si>
    <t>AT_ID::1564</t>
  </si>
  <si>
    <t>Date</t>
  </si>
  <si>
    <t>8</t>
  </si>
  <si>
    <t>EXPIRES</t>
  </si>
  <si>
    <t>AT_ID::1560</t>
  </si>
  <si>
    <t>Expires On</t>
  </si>
  <si>
    <t>256</t>
  </si>
  <si>
    <t>LOCATION_</t>
  </si>
  <si>
    <t>AT_ID::1561</t>
  </si>
  <si>
    <t>Location</t>
  </si>
  <si>
    <t>REFERENCE_INTER</t>
  </si>
  <si>
    <t>AT_ID::1555</t>
  </si>
  <si>
    <t>RE_ID::override</t>
  </si>
  <si>
    <t>AT_ID::1551</t>
  </si>
  <si>
    <t>Reference</t>
  </si>
  <si>
    <t>AT_ID::1556</t>
  </si>
  <si>
    <t>FISCAL_YR_PERIODS</t>
  </si>
  <si>
    <t>20</t>
  </si>
  <si>
    <t>NAME_::override</t>
  </si>
  <si>
    <t>AT_ID::1336</t>
  </si>
  <si>
    <t>Fiscal Year</t>
  </si>
  <si>
    <t>AT_ID::1343</t>
  </si>
  <si>
    <t>Period Type</t>
  </si>
  <si>
    <t>PERIOD_</t>
  </si>
  <si>
    <t>AT_ID::1347</t>
  </si>
  <si>
    <t>Period Number</t>
  </si>
  <si>
    <t>AT_ID::1346</t>
  </si>
  <si>
    <t>Period Name</t>
  </si>
  <si>
    <t>START_DATE</t>
  </si>
  <si>
    <t>AT_ID::1348</t>
  </si>
  <si>
    <t>Period Start Date (mm/dd/yyyy)</t>
  </si>
  <si>
    <t>END_DATE</t>
  </si>
  <si>
    <t>AT_ID::1342</t>
  </si>
  <si>
    <t>Period End Date (mm/dd/yyyy)</t>
  </si>
  <si>
    <t>CL_DAY</t>
  </si>
  <si>
    <t>AT_ID::1114</t>
  </si>
  <si>
    <t>AT_ID::1113</t>
  </si>
  <si>
    <t>AT_ID::1115</t>
  </si>
  <si>
    <t>CL_DAY_MAP</t>
  </si>
  <si>
    <t>CD_ID::override</t>
  </si>
  <si>
    <t>AT_ID::1116</t>
  </si>
  <si>
    <t>Close Day</t>
  </si>
  <si>
    <t>DATE_</t>
  </si>
  <si>
    <t>AT_ID::1119</t>
  </si>
  <si>
    <t>Calendar Date</t>
  </si>
  <si>
    <t>FYP_ID::override</t>
  </si>
  <si>
    <t>AT_ID::1345</t>
  </si>
  <si>
    <t>Close Period</t>
  </si>
  <si>
    <t>FY_ID::override</t>
  </si>
  <si>
    <t>AT_ID::1335</t>
  </si>
  <si>
    <t>Close Year</t>
  </si>
  <si>
    <t>CL_OUTPUT_PKG_D</t>
  </si>
  <si>
    <t>AT_ID::1174</t>
  </si>
  <si>
    <t>AT_ID::1168</t>
  </si>
  <si>
    <t>INCLUDE_DOCS</t>
  </si>
  <si>
    <t>AT_ID::1171</t>
  </si>
  <si>
    <t>Include Documents</t>
  </si>
  <si>
    <t>INCLUDE_ISSUES</t>
  </si>
  <si>
    <t>AT_ID::1172</t>
  </si>
  <si>
    <t>Include Issues</t>
  </si>
  <si>
    <t>INCLUDE_REF</t>
  </si>
  <si>
    <t>AT_ID::1173</t>
  </si>
  <si>
    <t>Include References</t>
  </si>
  <si>
    <t>INCLUDE_ATTACH</t>
  </si>
  <si>
    <t>AT_ID::1169</t>
  </si>
  <si>
    <t>Include Attachments</t>
  </si>
  <si>
    <t>INCLUDE_COMMENTS</t>
  </si>
  <si>
    <t>AT_ID::1170</t>
  </si>
  <si>
    <t>Include Comments</t>
  </si>
  <si>
    <t>INCLUDE_ACTIVE</t>
  </si>
  <si>
    <t>AT_ID::2635</t>
  </si>
  <si>
    <t>Include In Progress</t>
  </si>
  <si>
    <t>CL_TASK_OPKG_INTER</t>
  </si>
  <si>
    <t>OPD_ID::override</t>
  </si>
  <si>
    <t>AT_ID::1250</t>
  </si>
  <si>
    <t>Output Binder</t>
  </si>
  <si>
    <t>AT_ID::1252</t>
  </si>
  <si>
    <t>Task Number</t>
  </si>
  <si>
    <t>ASSIGNMENT</t>
  </si>
  <si>
    <t>ASSIGN_ID::override</t>
  </si>
  <si>
    <t>AT_ID::1047</t>
  </si>
  <si>
    <t>Assignment ID</t>
  </si>
  <si>
    <t>AT_ID::1052</t>
  </si>
  <si>
    <t>AT_ID::1053</t>
  </si>
  <si>
    <t>ASSIGN_TYPE_LOV_ID</t>
  </si>
  <si>
    <t>AT_ID::1048</t>
  </si>
  <si>
    <t>AT_ID::1054</t>
  </si>
  <si>
    <t>CL_TASK_SOX_INTER</t>
  </si>
  <si>
    <t>AT_ID::1254</t>
  </si>
  <si>
    <t>Source Id</t>
  </si>
  <si>
    <t>AT_ID::1256</t>
  </si>
  <si>
    <t>Task Definition Id</t>
  </si>
  <si>
    <t>CL_TASK_TASK_INTER</t>
  </si>
  <si>
    <t>DEPENDENT_TD_ID::override</t>
  </si>
  <si>
    <t>AT_ID::1257</t>
  </si>
  <si>
    <t>Dependent Task Id</t>
  </si>
  <si>
    <t>AT_ID::1259</t>
  </si>
  <si>
    <t>Task Id</t>
  </si>
  <si>
    <t>Place 'X' for worksheets to be loaded</t>
  </si>
  <si>
    <t>Sheet #</t>
  </si>
  <si>
    <t>Input Worksheet Name</t>
  </si>
  <si>
    <t>Output Worksheet Name</t>
  </si>
  <si>
    <t>Worksheet Title</t>
  </si>
  <si>
    <t>Worksheet Description</t>
  </si>
  <si>
    <t>Custom Value Groups</t>
  </si>
  <si>
    <t>Define Custom Value Groups</t>
  </si>
  <si>
    <t>2</t>
  </si>
  <si>
    <t>Custom Values</t>
  </si>
  <si>
    <t>Define values for Custom Value Groups</t>
  </si>
  <si>
    <t>User Defined Fields</t>
  </si>
  <si>
    <t>Define User Defined Fields hierarchy levels</t>
  </si>
  <si>
    <t>Distribution Lists</t>
  </si>
  <si>
    <t>Define Groups/Distribution list</t>
  </si>
  <si>
    <t>5</t>
  </si>
  <si>
    <t>Distribution List Members</t>
  </si>
  <si>
    <t>Create Group assignments to Persons or Groups</t>
  </si>
  <si>
    <t>6</t>
  </si>
  <si>
    <t>Define Financial Statement Acct (FSA) Definition</t>
  </si>
  <si>
    <t>7</t>
  </si>
  <si>
    <t>Account Linkages</t>
  </si>
  <si>
    <t>Create Account Linkage</t>
  </si>
  <si>
    <t>Profile Linkages</t>
  </si>
  <si>
    <t>Create Profile Linkage</t>
  </si>
  <si>
    <t>9</t>
  </si>
  <si>
    <t>Entity Definition</t>
  </si>
  <si>
    <t>Define Entities</t>
  </si>
  <si>
    <t>Close Tasks Definition</t>
  </si>
  <si>
    <t>Define Close Tasks</t>
  </si>
  <si>
    <t>11</t>
  </si>
  <si>
    <t>Recon Tasks Definition</t>
  </si>
  <si>
    <t>Define Reconciliation Task</t>
  </si>
  <si>
    <t>12</t>
  </si>
  <si>
    <t>Collaboration Performers</t>
  </si>
  <si>
    <t>Create Performers linked to Collaboration task</t>
  </si>
  <si>
    <t>13</t>
  </si>
  <si>
    <t>Close Questions</t>
  </si>
  <si>
    <t>Define Questions for Controls definitions</t>
  </si>
  <si>
    <t>14</t>
  </si>
  <si>
    <t>Reference Documents</t>
  </si>
  <si>
    <t>Define the location of reference documentation stored outside of Certainty</t>
  </si>
  <si>
    <t>15</t>
  </si>
  <si>
    <t>Reference Document Links</t>
  </si>
  <si>
    <t>Create Reference Document Linkage</t>
  </si>
  <si>
    <t>Custom Calendar</t>
  </si>
  <si>
    <t>Define Custom Calendar</t>
  </si>
  <si>
    <t>17</t>
  </si>
  <si>
    <t>Close Days</t>
  </si>
  <si>
    <t>Define close days.</t>
  </si>
  <si>
    <t>18</t>
  </si>
  <si>
    <t>Close Day Map</t>
  </si>
  <si>
    <t>Map close days to open Close periods.</t>
  </si>
  <si>
    <t>19</t>
  </si>
  <si>
    <t>Close Binders</t>
  </si>
  <si>
    <t>Define close output binders.</t>
  </si>
  <si>
    <t>Task to Output Binder Link</t>
  </si>
  <si>
    <t>Link output binders to Close/Recon tasks and Entities.</t>
  </si>
  <si>
    <t>21</t>
  </si>
  <si>
    <t>Security Assignments</t>
  </si>
  <si>
    <t>Define Security Assignments</t>
  </si>
  <si>
    <t>22</t>
  </si>
  <si>
    <t>Task to Control Test Linkages</t>
  </si>
  <si>
    <t>Create Close Task to Control Linkage</t>
  </si>
  <si>
    <t>23</t>
  </si>
  <si>
    <t>Dependent Task Linkages for Close Tasks</t>
  </si>
  <si>
    <t>Create Dependent Task Linkage</t>
  </si>
  <si>
    <t>Original file:  BlankWorkbookforOffice2007.xlsx</t>
  </si>
  <si>
    <t>Financial Close Loader</t>
  </si>
  <si>
    <t>Import Manager 10.2.0</t>
  </si>
  <si>
    <t>February 17, 2009</t>
  </si>
  <si>
    <t>Development Build</t>
  </si>
  <si>
    <t/>
  </si>
  <si>
    <t>actiontype1094</t>
  </si>
  <si>
    <t>Action Type</t>
  </si>
  <si>
    <t>Approve Pending Changes::1606</t>
  </si>
  <si>
    <t>Copy::1604</t>
  </si>
  <si>
    <t>Create::1602</t>
  </si>
  <si>
    <t>Edit::1603</t>
  </si>
  <si>
    <t>Move::1610</t>
  </si>
  <si>
    <t>Override Unit Assignments::1611</t>
  </si>
  <si>
    <t>View Results::1642</t>
  </si>
  <si>
    <t>Start::1605</t>
  </si>
  <si>
    <t>assessment1019</t>
  </si>
  <si>
    <t>Assessment</t>
  </si>
  <si>
    <t>High::1114</t>
  </si>
  <si>
    <t>Low::1112</t>
  </si>
  <si>
    <t>Medium::1113</t>
  </si>
  <si>
    <t>Unacceptable::1116</t>
  </si>
  <si>
    <t>Very High::1115</t>
  </si>
  <si>
    <t>assignmenttype1010</t>
  </si>
  <si>
    <t>Assignment Type</t>
  </si>
  <si>
    <t>Code of Conduct Manager::1283</t>
  </si>
  <si>
    <t>Code of Conduct Performer::1282</t>
  </si>
  <si>
    <t>Exception Approver::1136</t>
  </si>
  <si>
    <t>Exception Approver Escalator::1137</t>
  </si>
  <si>
    <t>Exception Manager::1138</t>
  </si>
  <si>
    <t>Exception Manager Escalator::1139</t>
  </si>
  <si>
    <t>Editor::1474</t>
  </si>
  <si>
    <t>Evaluation Approver::1167</t>
  </si>
  <si>
    <t>Evaluation Approver Escalator::1168</t>
  </si>
  <si>
    <t>Evaluation Reviewer::1165</t>
  </si>
  <si>
    <t>Evaluation Reviewer Escalator::1166</t>
  </si>
  <si>
    <t>Control Evaluation Author::1653</t>
  </si>
  <si>
    <t>Control Approver::1159</t>
  </si>
  <si>
    <t>Control Approver Escalator::1160</t>
  </si>
  <si>
    <t>Control Reviewer::1157</t>
  </si>
  <si>
    <t>Control Reviewer Escalator::1158</t>
  </si>
  <si>
    <t>Viewer::1187</t>
  </si>
  <si>
    <t>Risk Assessment Approver::1333</t>
  </si>
  <si>
    <t>Risk Assessment Approver Escalator::1336</t>
  </si>
  <si>
    <t>Risk Assessment Reviewer::1332</t>
  </si>
  <si>
    <t>Risk Assessment Reviewer Escalator::1335</t>
  </si>
  <si>
    <t>Risk Assessment Performer::1331</t>
  </si>
  <si>
    <t>Risk Assessment Performer Escalator::1334</t>
  </si>
  <si>
    <t>Approver::1183</t>
  </si>
  <si>
    <t>Approver Escalator::1184</t>
  </si>
  <si>
    <t>Summary Test Reviewer::1201</t>
  </si>
  <si>
    <t>Summary Test Reviewer Escalator::1202</t>
  </si>
  <si>
    <t>Summary Test Author::1654</t>
  </si>
  <si>
    <t>Control Test Author::1652</t>
  </si>
  <si>
    <t>Summary Test Approver::1203</t>
  </si>
  <si>
    <t>Summary Test Approver Escalator::1204</t>
  </si>
  <si>
    <t>Test Approver::1163</t>
  </si>
  <si>
    <t>Test Approver Escalator::1164</t>
  </si>
  <si>
    <t>Test Reviewer::1161</t>
  </si>
  <si>
    <t>Test Reviewer Escalator::1162</t>
  </si>
  <si>
    <t>Owner::1186</t>
  </si>
  <si>
    <t>Control Performer::1051</t>
  </si>
  <si>
    <t>Control Performer Escalator::1052</t>
  </si>
  <si>
    <t>Evaluation Performer::1053</t>
  </si>
  <si>
    <t>Evaluation Performer Escalator::1054</t>
  </si>
  <si>
    <t>Summary Test Performer::1199</t>
  </si>
  <si>
    <t>Test Performer Escalator::1056</t>
  </si>
  <si>
    <t>Summary Test Performer Escalator::1200</t>
  </si>
  <si>
    <t>Test Performer::1055</t>
  </si>
  <si>
    <t>Exception Reviewer::1057</t>
  </si>
  <si>
    <t>Exception Reviewer Escalator::1058</t>
  </si>
  <si>
    <t>Remediation Reviewer::1061</t>
  </si>
  <si>
    <t>Remediation Reviewer Escalator::1062</t>
  </si>
  <si>
    <t>Remediation Designer::1063</t>
  </si>
  <si>
    <t>Remediation Designer Escalator::1064</t>
  </si>
  <si>
    <t>Remediation Approver::1065</t>
  </si>
  <si>
    <t>Remediation Approver Escalator::1066</t>
  </si>
  <si>
    <t>Remediation Implementer::1067</t>
  </si>
  <si>
    <t>Remediation Implementer Escalator::1068</t>
  </si>
  <si>
    <t>Exception Discloser::1059</t>
  </si>
  <si>
    <t>Exception Discloser Escalator::1060</t>
  </si>
  <si>
    <t>auditactions1006</t>
  </si>
  <si>
    <t>Audit Actions</t>
  </si>
  <si>
    <t>Add::1021</t>
  </si>
  <si>
    <t>Change::1022</t>
  </si>
  <si>
    <t>Delete::1023</t>
  </si>
  <si>
    <t>Purge::1024</t>
  </si>
  <si>
    <t>cellvaluetype1059</t>
  </si>
  <si>
    <t>Cell Value Type</t>
  </si>
  <si>
    <t>Excel::1383</t>
  </si>
  <si>
    <t>Manual::1384</t>
  </si>
  <si>
    <t>Label::1385</t>
  </si>
  <si>
    <t>HFM::1418</t>
  </si>
  <si>
    <t>ciapissuetype1054</t>
  </si>
  <si>
    <t>Close IAP Issue Type</t>
  </si>
  <si>
    <t>Close Issue::1360</t>
  </si>
  <si>
    <t>Blocking Issue::1361</t>
  </si>
  <si>
    <t>Compliance Issue::1362</t>
  </si>
  <si>
    <t>System Issue::1363</t>
  </si>
  <si>
    <t>Other Issue::1364</t>
  </si>
  <si>
    <t>cimfailcode1031</t>
  </si>
  <si>
    <t>CIM Failure Code</t>
  </si>
  <si>
    <t>Failed while inserting major area::1222</t>
  </si>
  <si>
    <t>Attempt to assosciate assertion to incorrect hierarchy level::1216</t>
  </si>
  <si>
    <t>Attempt to assosciate control hierarchy item to unsupported context::1217</t>
  </si>
  <si>
    <t>Attempt to assosciate both business unit and business unit category to the same control, test, or evaluation::1218</t>
  </si>
  <si>
    <t>Attempt to assosciate business unit category to control, test, or evaluation that has existing business units::1219</t>
  </si>
  <si>
    <t>Attempt to assosciate business unit to control, test, or evaluation that has existing business unit categories::1220</t>
  </si>
  <si>
    <t>Unknown error:::1221</t>
  </si>
  <si>
    <t>Attempt to load hierarchy that is not visible::1230</t>
  </si>
  <si>
    <t>Failed while inserting accounting process::1208</t>
  </si>
  <si>
    <t>Failed while inserting accounting sub-process::1209</t>
  </si>
  <si>
    <t>Failed while inserting auditor objectives::1210</t>
  </si>
  <si>
    <t>Failed while inserting company objectives::1211</t>
  </si>
  <si>
    <t>Failed while inserting evaluations::1212</t>
  </si>
  <si>
    <t>Failed while inserting controls::1213</t>
  </si>
  <si>
    <t>Failed while inserting permissions::1214</t>
  </si>
  <si>
    <t>Failed while inserting relationships::1215</t>
  </si>
  <si>
    <t>cimsourcetype1030</t>
  </si>
  <si>
    <t>CIM Source Type</t>
  </si>
  <si>
    <t>Business Unit Category::1205</t>
  </si>
  <si>
    <t>Control Category::1206</t>
  </si>
  <si>
    <t>Auditor Objective::1207</t>
  </si>
  <si>
    <t>cimstatus1032</t>
  </si>
  <si>
    <t>CIM Status</t>
  </si>
  <si>
    <t>Fail::1224</t>
  </si>
  <si>
    <t>Success::1223</t>
  </si>
  <si>
    <t>classification1023</t>
  </si>
  <si>
    <t>Classification</t>
  </si>
  <si>
    <t>Corrective::1129</t>
  </si>
  <si>
    <t>Detective::1128</t>
  </si>
  <si>
    <t>Preventive::1127</t>
  </si>
  <si>
    <t>Entity Level::10082</t>
  </si>
  <si>
    <t>closeassignmenttype1065</t>
  </si>
  <si>
    <t>Close Assignment Type</t>
  </si>
  <si>
    <t>Close Task Performer::1423</t>
  </si>
  <si>
    <t>closefrequency1055</t>
  </si>
  <si>
    <t>Close Frequencies</t>
  </si>
  <si>
    <t>As Needed::1366</t>
  </si>
  <si>
    <t>Monthly::1367</t>
  </si>
  <si>
    <t>Quarterly::1368</t>
  </si>
  <si>
    <t>Annually::1369</t>
  </si>
  <si>
    <t>closeissuetype1071</t>
  </si>
  <si>
    <t>Issue Type</t>
  </si>
  <si>
    <t>Close Issue::1458</t>
  </si>
  <si>
    <t>Reconciliation Issue::1459</t>
  </si>
  <si>
    <t>Variance Issue::1470</t>
  </si>
  <si>
    <t>closereftype1048</t>
  </si>
  <si>
    <t>Close Reference Type</t>
  </si>
  <si>
    <t>Approved Template::1321</t>
  </si>
  <si>
    <t>Close Documentation::1322</t>
  </si>
  <si>
    <t>Other::1324</t>
  </si>
  <si>
    <t>Reference Document::1323</t>
  </si>
  <si>
    <t>closestatustype1049</t>
  </si>
  <si>
    <t>Close Status Type</t>
  </si>
  <si>
    <t>Not Started::1325</t>
  </si>
  <si>
    <t>In Progress::1326</t>
  </si>
  <si>
    <t>Complete::1327</t>
  </si>
  <si>
    <t>Deleted::1328</t>
  </si>
  <si>
    <t>Disabled::1382</t>
  </si>
  <si>
    <t>closetasktype1061</t>
  </si>
  <si>
    <t>Close Task Type</t>
  </si>
  <si>
    <t>Standard Adjustments::1396</t>
  </si>
  <si>
    <t>Top-level Adjustment::1397</t>
  </si>
  <si>
    <t>Variance Analysis::1398</t>
  </si>
  <si>
    <t>Reconciliation::10055</t>
  </si>
  <si>
    <t>Reserve Analysis::1399</t>
  </si>
  <si>
    <t>AssureNET::1641</t>
  </si>
  <si>
    <t>Bank Recon::10076</t>
  </si>
  <si>
    <t>Std Recon::10078</t>
  </si>
  <si>
    <t>AR Recon::10079</t>
  </si>
  <si>
    <t>Bad Debt Reserve::10073</t>
  </si>
  <si>
    <t>PP&amp;E Recon::10074</t>
  </si>
  <si>
    <t>Inventory::10075</t>
  </si>
  <si>
    <t>Inventory Reserve::10077</t>
  </si>
  <si>
    <t>Accounts Payable::10080</t>
  </si>
  <si>
    <t>Footnote Prep::10086</t>
  </si>
  <si>
    <t>columnlabelsreconciliation1069</t>
  </si>
  <si>
    <t>Account Upload Column Labels-Reconciliation</t>
  </si>
  <si>
    <t>GL Ending Balance::1431</t>
  </si>
  <si>
    <t>RECONCILIATION-COLUMN2::1432</t>
  </si>
  <si>
    <t>RECONCILIATION-COLUMN3::1433</t>
  </si>
  <si>
    <t>RECONCILIATION-COLUMN4::1434</t>
  </si>
  <si>
    <t>RECONCILIATION-COLUMN5::1435</t>
  </si>
  <si>
    <t>RECONCILIATION-COLUMN6::1436</t>
  </si>
  <si>
    <t>RECONCILIATION-COLUMN7::1437</t>
  </si>
  <si>
    <t>RECONCILIATION-COLUMN8::1438</t>
  </si>
  <si>
    <t>RECONCILIATION-COLUMN9::1439</t>
  </si>
  <si>
    <t>RECONCILIATION-COLUMN10::1440</t>
  </si>
  <si>
    <t>RECONCILIATION-COLUMN11::1441</t>
  </si>
  <si>
    <t>GL Ending Balance - Final::1442</t>
  </si>
  <si>
    <t>columnlabelsvariance1068</t>
  </si>
  <si>
    <t>Account Upload Column Labels-Variance</t>
  </si>
  <si>
    <t>GL Balance - May 06::1443</t>
  </si>
  <si>
    <t>GL Balance - June 06::1444</t>
  </si>
  <si>
    <t>VARIANCE-COLUMN3::1445</t>
  </si>
  <si>
    <t>VARIANCE-COLUMN4::1446</t>
  </si>
  <si>
    <t>VARIANCE-COLUMN5::1447</t>
  </si>
  <si>
    <t>VARIANCE-COLUMN6::1448</t>
  </si>
  <si>
    <t>VARIANCE-COLUMN7::1449</t>
  </si>
  <si>
    <t>VARIANCE-COLUMN8::1450</t>
  </si>
  <si>
    <t>VARIANCE-COLUMN9::1451</t>
  </si>
  <si>
    <t>VARIANCE-COLUMN10::1452</t>
  </si>
  <si>
    <t>VARIANCE-COLUMN11::1453</t>
  </si>
  <si>
    <t>VARIANCE-COLUMN12::1454</t>
  </si>
  <si>
    <t>comparator1046</t>
  </si>
  <si>
    <t>Comparator</t>
  </si>
  <si>
    <t>(=) Equal to::1301</t>
  </si>
  <si>
    <t>(&lt;) Less than::1299</t>
  </si>
  <si>
    <t>(&lt;=) Less than or equal to::1300</t>
  </si>
  <si>
    <t>(&gt;=) Greater than or equal to::1302</t>
  </si>
  <si>
    <t>(&gt;) Greater than::1303</t>
  </si>
  <si>
    <t>compruletype1024</t>
  </si>
  <si>
    <t>Compliance Rule Type</t>
  </si>
  <si>
    <t>Actual vs. Estimated (With ERP integration)::1131</t>
  </si>
  <si>
    <t>Actual vs. Estimated (No ERP integration)::1132</t>
  </si>
  <si>
    <t>Manual (No rules applied)::1130</t>
  </si>
  <si>
    <t>Risk Assessment::1298</t>
  </si>
  <si>
    <t>Yes/No::1135</t>
  </si>
  <si>
    <t>$ Value of Items (With ERP integration)::1133</t>
  </si>
  <si>
    <t>$ Value of Items (No ERP integration)::1134</t>
  </si>
  <si>
    <t>controlfrequency1003</t>
  </si>
  <si>
    <t>Frequency</t>
  </si>
  <si>
    <t>As Needed::1007</t>
  </si>
  <si>
    <t>Daily::1008</t>
  </si>
  <si>
    <t>Weekly::1009</t>
  </si>
  <si>
    <t>Monthly::1010</t>
  </si>
  <si>
    <t>Quarterly::1011</t>
  </si>
  <si>
    <t>Semi-annually::1012</t>
  </si>
  <si>
    <t>Annually::1013</t>
  </si>
  <si>
    <t>controlresult1015</t>
  </si>
  <si>
    <t>Control Result</t>
  </si>
  <si>
    <t>False Negative::1082</t>
  </si>
  <si>
    <t>OK::1080</t>
  </si>
  <si>
    <t>False Positive::1081</t>
  </si>
  <si>
    <t>controlscore1004</t>
  </si>
  <si>
    <t>Score</t>
  </si>
  <si>
    <t>No Issue::1014</t>
  </si>
  <si>
    <t>Low::1015</t>
  </si>
  <si>
    <t>Medium::1016</t>
  </si>
  <si>
    <t>High::1017</t>
  </si>
  <si>
    <t>controltype1002</t>
  </si>
  <si>
    <t>Control Type</t>
  </si>
  <si>
    <t>Automatic::1005</t>
  </si>
  <si>
    <t>Manual::1006</t>
  </si>
  <si>
    <t>cosocomponent1021</t>
  </si>
  <si>
    <t>Coso Component</t>
  </si>
  <si>
    <t>Control Environment::1124</t>
  </si>
  <si>
    <t>Objective Setting::1177</t>
  </si>
  <si>
    <t>Event Identification::1176</t>
  </si>
  <si>
    <t>Risk Assessment::1123</t>
  </si>
  <si>
    <t>Risk Response::1178</t>
  </si>
  <si>
    <t>Control Activities::1122</t>
  </si>
  <si>
    <t>Information and Communication::1121</t>
  </si>
  <si>
    <t>Monitoring::1120</t>
  </si>
  <si>
    <t>Custom COSO WY::10105</t>
  </si>
  <si>
    <t>cosointegrationtype1022</t>
  </si>
  <si>
    <t>Coso Integration Type</t>
  </si>
  <si>
    <t>Component::1125</t>
  </si>
  <si>
    <t>Objective::1126</t>
  </si>
  <si>
    <t>cosoobjective1020</t>
  </si>
  <si>
    <t>Coso Objective</t>
  </si>
  <si>
    <t>Strategic::1175</t>
  </si>
  <si>
    <t>Operations::1117</t>
  </si>
  <si>
    <t>Financial Reporting::1118</t>
  </si>
  <si>
    <t>Compliance::1119</t>
  </si>
  <si>
    <t>cpcausetype1050</t>
  </si>
  <si>
    <t>Cause Type</t>
  </si>
  <si>
    <t>Actual practice does not follow control documentation::1340</t>
  </si>
  <si>
    <t>Out-of-date control documentation::1341</t>
  </si>
  <si>
    <t>Control personnel do not know control procedures::1342</t>
  </si>
  <si>
    <t>Turnover in control personnel::1343</t>
  </si>
  <si>
    <t>New control management::1344</t>
  </si>
  <si>
    <t>Other::1339</t>
  </si>
  <si>
    <t>Change in accounting systems::1345</t>
  </si>
  <si>
    <t>cpresolutiontype1051</t>
  </si>
  <si>
    <t>Resolution Type</t>
  </si>
  <si>
    <t>Remediate control documentation, as required::1347</t>
  </si>
  <si>
    <t>Re-train control personnel, as required::1348</t>
  </si>
  <si>
    <t>Review and adjust roles in group::1349</t>
  </si>
  <si>
    <t>Determine cause and develop plan to resolve::1350</t>
  </si>
  <si>
    <t>Other::1346</t>
  </si>
  <si>
    <t>cpemailfreq1042</t>
  </si>
  <si>
    <t>Schedule Summary Emails</t>
  </si>
  <si>
    <t>Weekly::1257</t>
  </si>
  <si>
    <t>Monthly::1258</t>
  </si>
  <si>
    <t>cpmeasurementdatatype1044</t>
  </si>
  <si>
    <t>Measurement Data Type</t>
  </si>
  <si>
    <t>Percent::1262</t>
  </si>
  <si>
    <t>Absolute::1263</t>
  </si>
  <si>
    <t>cpmeasurementtype1041</t>
  </si>
  <si>
    <t>Measurement Type</t>
  </si>
  <si>
    <t>Operating Efficiency::1255</t>
  </si>
  <si>
    <t>Operating Effectiveness::1256</t>
  </si>
  <si>
    <t>cpmeasurementvaltype1053</t>
  </si>
  <si>
    <t>Measurement Value Type</t>
  </si>
  <si>
    <t>A decrease in the numeric value of this measure indicates an improvement.::1358</t>
  </si>
  <si>
    <t>An increase in the numeric value of this measure indicates an improvement.::1359</t>
  </si>
  <si>
    <t>cpsubject1040</t>
  </si>
  <si>
    <t>Subject</t>
  </si>
  <si>
    <t>Business Unit::1251</t>
  </si>
  <si>
    <t>Accounting Process::1252</t>
  </si>
  <si>
    <t>Account::1253</t>
  </si>
  <si>
    <t>Business Unit and Accounting Process::1254</t>
  </si>
  <si>
    <t>cpthresholdlevel1045</t>
  </si>
  <si>
    <t>Threshold Level</t>
  </si>
  <si>
    <t>Within Threshold::1291</t>
  </si>
  <si>
    <t>Caution: Approaching Alert::1292</t>
  </si>
  <si>
    <t>Alert: Exceeded Threshold::1293</t>
  </si>
  <si>
    <t>Not Applicable::1294</t>
  </si>
  <si>
    <t>ctmisrollupcritical1057</t>
  </si>
  <si>
    <t>Close Task Is Rollup and Critical LOVs</t>
  </si>
  <si>
    <t>Yes::1376</t>
  </si>
  <si>
    <t>No::1377</t>
  </si>
  <si>
    <t>currencytype1080</t>
  </si>
  <si>
    <t>Numeric Unit</t>
  </si>
  <si>
    <t>Australian Dollar [AUD]::1502</t>
  </si>
  <si>
    <t>Canadian Dollar [CAD]::1503</t>
  </si>
  <si>
    <t>Euro [EUR]::1504</t>
  </si>
  <si>
    <t>Hong Kong Dollar [HKD]::1505</t>
  </si>
  <si>
    <t>Japanese Yen [JPY]::1506</t>
  </si>
  <si>
    <t>Pound Sterling [GBP]::1507</t>
  </si>
  <si>
    <t>Swiss Franc [CHF]::1508</t>
  </si>
  <si>
    <t>United States Dollar [USD]::1509</t>
  </si>
  <si>
    <t>deficiency1034</t>
  </si>
  <si>
    <t>Deficiency</t>
  </si>
  <si>
    <t>No Deficiency::1233</t>
  </si>
  <si>
    <t>Deficiency::1234</t>
  </si>
  <si>
    <t>Significant Deficiency::1235</t>
  </si>
  <si>
    <t>Material Weakness::1236</t>
  </si>
  <si>
    <t>deficiencyfoundin1035</t>
  </si>
  <si>
    <t>Deficiency Found In</t>
  </si>
  <si>
    <t>Unspecified::1246</t>
  </si>
  <si>
    <t>N/A::1238</t>
  </si>
  <si>
    <t>Testing of Operation Effectiveness::1239</t>
  </si>
  <si>
    <t>Testing of Design Effectiveness::1240</t>
  </si>
  <si>
    <t>Process/Transaction-level Control::1241</t>
  </si>
  <si>
    <t>IT General Control::1242</t>
  </si>
  <si>
    <t>Pervasive Control other than IT General Control::1243</t>
  </si>
  <si>
    <t>Aggregate::1244</t>
  </si>
  <si>
    <t>Other::1245</t>
  </si>
  <si>
    <t>designatortype1012</t>
  </si>
  <si>
    <t>Designator Type</t>
  </si>
  <si>
    <t>Auditor::1074</t>
  </si>
  <si>
    <t>Client::1075</t>
  </si>
  <si>
    <t>disclosed1036</t>
  </si>
  <si>
    <t>Disclosed</t>
  </si>
  <si>
    <t>Disclosed::1247</t>
  </si>
  <si>
    <t>Not Disclosed::1248</t>
  </si>
  <si>
    <t>Unspecified::1249</t>
  </si>
  <si>
    <t>disclosureaction1101</t>
  </si>
  <si>
    <t>Disclosure Action</t>
  </si>
  <si>
    <t>Revert to a previous version::1648</t>
  </si>
  <si>
    <t>Save::1644</t>
  </si>
  <si>
    <t>Upload from Excel::1645</t>
  </si>
  <si>
    <t>Update from HFM::1647</t>
  </si>
  <si>
    <t>Update from template::1646</t>
  </si>
  <si>
    <t>disclosureassignmenttype1102</t>
  </si>
  <si>
    <t>Disclosure Assignment Type</t>
  </si>
  <si>
    <t>Disclosure Review Committee Member::1651</t>
  </si>
  <si>
    <t>disclosurecommitteerole1014</t>
  </si>
  <si>
    <t>Disclosure Committee Role</t>
  </si>
  <si>
    <t>Chair::1078</t>
  </si>
  <si>
    <t>Member::1079</t>
  </si>
  <si>
    <t>documentationstatus1028</t>
  </si>
  <si>
    <t>Documentation Status</t>
  </si>
  <si>
    <t>Documentation Complete::1188</t>
  </si>
  <si>
    <t>Documentation In Progress::1189</t>
  </si>
  <si>
    <t>dropdown1037</t>
  </si>
  <si>
    <t>Select</t>
  </si>
  <si>
    <t>fsastatustype1072</t>
  </si>
  <si>
    <t>Account Category</t>
  </si>
  <si>
    <t>Significant::1461</t>
  </si>
  <si>
    <t>High Transaction Volume::10094</t>
  </si>
  <si>
    <t>High Complexity::10091</t>
  </si>
  <si>
    <t>Susceptible to Fraud::10088</t>
  </si>
  <si>
    <t>Susceptible to Error::10092</t>
  </si>
  <si>
    <t>High Risk::10089</t>
  </si>
  <si>
    <t>Medium Risk::10095</t>
  </si>
  <si>
    <t>Low Risk::10090</t>
  </si>
  <si>
    <t>Related Party Transactions::10093</t>
  </si>
  <si>
    <t>fsatype1063</t>
  </si>
  <si>
    <t>Account Type</t>
  </si>
  <si>
    <t>Current Asset::1405</t>
  </si>
  <si>
    <t>Liability (Non-Current)::1406</t>
  </si>
  <si>
    <t>Expense::1407</t>
  </si>
  <si>
    <t>Equity::1408</t>
  </si>
  <si>
    <t>Current Liabilities::1409</t>
  </si>
  <si>
    <t>Asset (Non-Current)::1410</t>
  </si>
  <si>
    <t>Revenue::1411</t>
  </si>
  <si>
    <t>Significant::10096</t>
  </si>
  <si>
    <t>Disclosure::10038</t>
  </si>
  <si>
    <t>Cash Accounts::10040</t>
  </si>
  <si>
    <t>Credit Card Accounts::10041</t>
  </si>
  <si>
    <t>Credit Memo Accounts::10042</t>
  </si>
  <si>
    <t>Debit Memo Accounts::10043</t>
  </si>
  <si>
    <t>Other Misc Accounts::10044</t>
  </si>
  <si>
    <t>Rec - Emp Trvl Adv::10045</t>
  </si>
  <si>
    <t>Rec - Employ Pass Trvl::10046</t>
  </si>
  <si>
    <t>STLC Accounts::10047</t>
  </si>
  <si>
    <t>Vou &amp; Unvou Bills::10048</t>
  </si>
  <si>
    <t>Air Freight Rec::10049</t>
  </si>
  <si>
    <t>INTL PR Clrng (Payroll)::10050</t>
  </si>
  <si>
    <t>Misc Accounts::10051</t>
  </si>
  <si>
    <t>Pay Deductions::10052</t>
  </si>
  <si>
    <t>VAT Accounts::10053</t>
  </si>
  <si>
    <t>WHQIA Air Freight Rec::10054</t>
  </si>
  <si>
    <t>fsstatustype1062</t>
  </si>
  <si>
    <t>Financial Statement Status Type</t>
  </si>
  <si>
    <t>In Progress::1401</t>
  </si>
  <si>
    <t>Requires Attention::1402</t>
  </si>
  <si>
    <t>Approved::1403</t>
  </si>
  <si>
    <t>Complete::1404</t>
  </si>
  <si>
    <t>fstype1058</t>
  </si>
  <si>
    <t>Disclosure Type</t>
  </si>
  <si>
    <t>Income Statement::1380</t>
  </si>
  <si>
    <t>Balance Sheet::1381</t>
  </si>
  <si>
    <t>Item 1.       Business::10001</t>
  </si>
  <si>
    <t>Item 2.       Properties::10034</t>
  </si>
  <si>
    <t>Item 3.       Legal Proceedings::10000</t>
  </si>
  <si>
    <t>Item 4.       Submission of Matters to a Vote of Security Holders::10002</t>
  </si>
  <si>
    <t>Item 5.       Market for Registrant's Common Equity::10003</t>
  </si>
  <si>
    <t>Item 6.       Selected Financial Data::10004</t>
  </si>
  <si>
    <t>Item 7.       Management's Discussion &amp; Analysis::10005</t>
  </si>
  <si>
    <t>Item 7A.     Quantitative and Qualitative Disclosure About Market Risk::10007</t>
  </si>
  <si>
    <t>Item 8.       Financial Statements and Supplementary Data::10006</t>
  </si>
  <si>
    <t>Item 8.1     Consolidated Statements of Income::10008</t>
  </si>
  <si>
    <t>Item 8.2     Consolidated Balance Sheets::10009</t>
  </si>
  <si>
    <t>Item 8.3     Statement of Cash Flows::10010</t>
  </si>
  <si>
    <t>Item 8.4     Statement of Stockholder's Equity::10011</t>
  </si>
  <si>
    <t>Item 8.5     Notes to Consolidated Financial Statements::10012</t>
  </si>
  <si>
    <t>Item 8.5.1  Basis of Presentation::10013</t>
  </si>
  <si>
    <t>Item 8.5.2  Accounting Policies::10014</t>
  </si>
  <si>
    <t>Item 8.5.3  Earnings Per Share::10015</t>
  </si>
  <si>
    <t>Item 8.5.4  Common Stock Repurchase::10016</t>
  </si>
  <si>
    <t>Item 8.5.5  Interest and Other, Net::10017</t>
  </si>
  <si>
    <t>Item 8.5.6  Provision for Taxes::10018</t>
  </si>
  <si>
    <t>Item 8.5.7  Employee Equity Incentive Plans::10019</t>
  </si>
  <si>
    <t>Item 8.5.8  Commitments::10020</t>
  </si>
  <si>
    <t>Item 8.5.9  Contingencies::10022</t>
  </si>
  <si>
    <t>Item 8.5.10 Operating Segment and Geographic Information::10021</t>
  </si>
  <si>
    <t>Item 8.5.11 Report of Independent Registered Public Accounting Firm::10023</t>
  </si>
  <si>
    <t>Item 8.5.12 Report of Independent Registered Public Accounting Firm II::10024</t>
  </si>
  <si>
    <t>Item 9.       Changes in and Disagreements with Accountants::10025</t>
  </si>
  <si>
    <t>Item 9A.     Controls and Procedures::10026</t>
  </si>
  <si>
    <t>Item 9B.     Other Information::10027</t>
  </si>
  <si>
    <t>Item 10.      Directors and Executive Officers of the Registrant::10028</t>
  </si>
  <si>
    <t>Item 11.      Executive Compensation::10029</t>
  </si>
  <si>
    <t>Item 12.      Security Ownership of Certain Benefitial Owners and Management::10031</t>
  </si>
  <si>
    <t>Item 13.      Certain Relationships and Related Transactions::10030</t>
  </si>
  <si>
    <t>Item 14.      Principal Accountant Fees and Services::10032</t>
  </si>
  <si>
    <t>Item 15.      Exhibits and Financial Statement Schedules::10033</t>
  </si>
  <si>
    <t>Schedule II - Valuation and Qualifing Accounts::10035</t>
  </si>
  <si>
    <t>Exhibit 31.1 - Certification::10036</t>
  </si>
  <si>
    <t>Disclosure Exhibit::10039</t>
  </si>
  <si>
    <t>Chart of Accounts::10056</t>
  </si>
  <si>
    <t>Condensed Consolidated Balance Sheet::10059</t>
  </si>
  <si>
    <t>Condensed Statement of Consolidated Income::10060</t>
  </si>
  <si>
    <t>Condensed Statement of Consolidated Cash Flows::10061</t>
  </si>
  <si>
    <t>Basis of Presentation::10064</t>
  </si>
  <si>
    <t>Stock Based Compensation::10063</t>
  </si>
  <si>
    <t>Other Income, Net::10062</t>
  </si>
  <si>
    <t>Income Taxes::10058</t>
  </si>
  <si>
    <t>Earnings Per Share::10065</t>
  </si>
  <si>
    <t>Inventories::10066</t>
  </si>
  <si>
    <t>Segment Information::10068</t>
  </si>
  <si>
    <t>Report of Independent Registered Public Accounting Firm *::10070</t>
  </si>
  <si>
    <t>Management's Discussion and Analysis::10067</t>
  </si>
  <si>
    <t>Quantitative &amp; Qualitative Disclosures About Market Risk::10071</t>
  </si>
  <si>
    <t>Controls and Procedures::10069</t>
  </si>
  <si>
    <t>10Q Cover Page::10037</t>
  </si>
  <si>
    <t>10K Cover Page::10072</t>
  </si>
  <si>
    <t>iapissuetype1039</t>
  </si>
  <si>
    <t>IAP Issue Type</t>
  </si>
  <si>
    <t>Potential conflict of interest::1284</t>
  </si>
  <si>
    <t>Fraud::1285</t>
  </si>
  <si>
    <t>Improvement - financial operations::1286</t>
  </si>
  <si>
    <t>Improvement - operations::1287</t>
  </si>
  <si>
    <t>Exception review::1288</t>
  </si>
  <si>
    <t>KRI::1599</t>
  </si>
  <si>
    <t>LED::1600</t>
  </si>
  <si>
    <t>importance1001</t>
  </si>
  <si>
    <t>Importance</t>
  </si>
  <si>
    <t>Low::1002</t>
  </si>
  <si>
    <t>Medium::1003</t>
  </si>
  <si>
    <t>High::1004</t>
  </si>
  <si>
    <t>T::10087</t>
  </si>
  <si>
    <t>include1013</t>
  </si>
  <si>
    <t>Include</t>
  </si>
  <si>
    <t>All Business Units::1076</t>
  </si>
  <si>
    <t>Only Listed Business Unit Categories::1142</t>
  </si>
  <si>
    <t>Only Listed Business Units::1077</t>
  </si>
  <si>
    <t>None::1185</t>
  </si>
  <si>
    <t>issuetype1025</t>
  </si>
  <si>
    <t>New Issue::1155</t>
  </si>
  <si>
    <t>Repeat Issue::1156</t>
  </si>
  <si>
    <t>linktype1096</t>
  </si>
  <si>
    <t>Link Type</t>
  </si>
  <si>
    <t>Calculation Link::1613</t>
  </si>
  <si>
    <t>Presentation Link::1614</t>
  </si>
  <si>
    <t>lovtype1056</t>
  </si>
  <si>
    <t>List of Values Type</t>
  </si>
  <si>
    <t>Custom List Of Values::1375</t>
  </si>
  <si>
    <t>System List Of Values::1374</t>
  </si>
  <si>
    <t>lovoption1092</t>
  </si>
  <si>
    <t>LOV Option</t>
  </si>
  <si>
    <t>All::1595</t>
  </si>
  <si>
    <t>Not applicable::1596</t>
  </si>
  <si>
    <t>operatortype1093</t>
  </si>
  <si>
    <t>Operator Type</t>
  </si>
  <si>
    <t>Equals::1597</t>
  </si>
  <si>
    <t>Contains::1598</t>
  </si>
  <si>
    <t>permissionrole1095</t>
  </si>
  <si>
    <t>Permission Role</t>
  </si>
  <si>
    <t>Unit Owner (All Linked Business Units)::1609</t>
  </si>
  <si>
    <t>Control Evaluation Author::1656</t>
  </si>
  <si>
    <t>Owner::1608</t>
  </si>
  <si>
    <t>Control Hierarchy Owner::1607</t>
  </si>
  <si>
    <t>Summary Test Author::1657</t>
  </si>
  <si>
    <t>Control Test Author::1655</t>
  </si>
  <si>
    <t>precision1082</t>
  </si>
  <si>
    <t>Precision</t>
  </si>
  <si>
    <t>Billion (9)::1520</t>
  </si>
  <si>
    <t>Hundred Million (8)::1521</t>
  </si>
  <si>
    <t>Ten Million (7)::1522</t>
  </si>
  <si>
    <t>Million (6)::1523</t>
  </si>
  <si>
    <t>Hundred Thousand (5)::1524</t>
  </si>
  <si>
    <t>Ten Thousand (4)::1525</t>
  </si>
  <si>
    <t>Thousand (3)::1526</t>
  </si>
  <si>
    <t>Hundred (2)::1527</t>
  </si>
  <si>
    <t>Ten (1)::1528</t>
  </si>
  <si>
    <t>Digit As Shown::1529</t>
  </si>
  <si>
    <t>Tenth (1)::1530</t>
  </si>
  <si>
    <t>Hundredth (2)::1531</t>
  </si>
  <si>
    <t>Thousandth (3)::1532</t>
  </si>
  <si>
    <t>Ten Thousandth (4)::1533</t>
  </si>
  <si>
    <t>Hundred Thousandth (5)::1534</t>
  </si>
  <si>
    <t>Millionth (6)::1535</t>
  </si>
  <si>
    <t>Ten Millionth (7)::1536</t>
  </si>
  <si>
    <t>Hundred Millionth (8)::1537</t>
  </si>
  <si>
    <t>Biillionth (9)::1538</t>
  </si>
  <si>
    <t>probability1018</t>
  </si>
  <si>
    <t>Probability</t>
  </si>
  <si>
    <t>Low::1109</t>
  </si>
  <si>
    <t>Medium::1110</t>
  </si>
  <si>
    <t>High::1111</t>
  </si>
  <si>
    <t>refinstancetype1033</t>
  </si>
  <si>
    <t>Reference Instance Type</t>
  </si>
  <si>
    <t>Linked::1227</t>
  </si>
  <si>
    <t>Stored::1226</t>
  </si>
  <si>
    <t>reftype1007</t>
  </si>
  <si>
    <t>Reference Type</t>
  </si>
  <si>
    <t>Company policy::1025</t>
  </si>
  <si>
    <t>Law::1026</t>
  </si>
  <si>
    <t>Regulation::1027</t>
  </si>
  <si>
    <t>Self Regulatory Framework::1028</t>
  </si>
  <si>
    <t>Standard::1140</t>
  </si>
  <si>
    <t>remediationreason1017</t>
  </si>
  <si>
    <t>Remediation Reason</t>
  </si>
  <si>
    <t>Control failure::1089</t>
  </si>
  <si>
    <t>New law/regulation::1093</t>
  </si>
  <si>
    <t>Auditor opinion::1091</t>
  </si>
  <si>
    <t>Counsel opinion::1092</t>
  </si>
  <si>
    <t>Other::1087</t>
  </si>
  <si>
    <t>remediationtype1005</t>
  </si>
  <si>
    <t>Remediation Type</t>
  </si>
  <si>
    <t>Create new control::1020</t>
  </si>
  <si>
    <t>Modify existing control::1019</t>
  </si>
  <si>
    <t>reportingagency1097</t>
  </si>
  <si>
    <t>Reporting Agency</t>
  </si>
  <si>
    <t>http://www.eogs.dk::1618</t>
  </si>
  <si>
    <t>http://www.fsa.gov.uk::1617</t>
  </si>
  <si>
    <t>http://www.inlandrevenue.gov.uk::1621</t>
  </si>
  <si>
    <t>http://www.irs.gov::1622</t>
  </si>
  <si>
    <t>http://www.londonstockexchange.com::1620</t>
  </si>
  <si>
    <t>http://www.nasdaq.com::1619</t>
  </si>
  <si>
    <t>http://www.nyse.com::1616</t>
  </si>
  <si>
    <t>http://www.sec.gov::1615</t>
  </si>
  <si>
    <t>responsesourcetype1070</t>
  </si>
  <si>
    <t>RESPONSE_SOURCE_TYPE</t>
  </si>
  <si>
    <t>Manual::1455</t>
  </si>
  <si>
    <t>Excel::1456</t>
  </si>
  <si>
    <t>Account::1457</t>
  </si>
  <si>
    <t>reviewerrecommendation1016</t>
  </si>
  <si>
    <t>Reviewer Recommendation</t>
  </si>
  <si>
    <t>Not Material - Do not disclose::1086</t>
  </si>
  <si>
    <t>Send to disclosure committee, recommend no disclosure::1085</t>
  </si>
  <si>
    <t>Unspecified::1083</t>
  </si>
  <si>
    <t>Send to disclosure committee, recommend disclosure::1084</t>
  </si>
  <si>
    <t>riskcategory1086</t>
  </si>
  <si>
    <t>Risk Category</t>
  </si>
  <si>
    <t>Investments/ M &amp;A::1559</t>
  </si>
  <si>
    <t>Competition::1560</t>
  </si>
  <si>
    <t>Business growth::1561</t>
  </si>
  <si>
    <t>Strategy implementation::1562</t>
  </si>
  <si>
    <t>Interest rate::1563</t>
  </si>
  <si>
    <t>Equity market::1564</t>
  </si>
  <si>
    <t>Currency::1565</t>
  </si>
  <si>
    <t>Credit::1566</t>
  </si>
  <si>
    <t>Asset market value::1567</t>
  </si>
  <si>
    <t>Liquidity::1568</t>
  </si>
  <si>
    <t>Legal liability/litigation::1569</t>
  </si>
  <si>
    <t>Products, product development::1570</t>
  </si>
  <si>
    <t>Expenses due to inefficiency::1571</t>
  </si>
  <si>
    <t>People::1572</t>
  </si>
  <si>
    <t>Income Tax::1573</t>
  </si>
  <si>
    <t>Intellectual Capital::1574</t>
  </si>
  <si>
    <t>Intellectual Property Rights::1575</t>
  </si>
  <si>
    <t>Technology and systems::1576</t>
  </si>
  <si>
    <t>Project management::1577</t>
  </si>
  <si>
    <t>Change management::1578</t>
  </si>
  <si>
    <t>Sustainability (environmental and social responsibility)::1579</t>
  </si>
  <si>
    <t>Distribution channel::1580</t>
  </si>
  <si>
    <t>Political Environment::1581</t>
  </si>
  <si>
    <t>Regulatory Environment::10097</t>
  </si>
  <si>
    <t>Reputation/image::1582</t>
  </si>
  <si>
    <t>Rating::1583</t>
  </si>
  <si>
    <t>Fraud::1584</t>
  </si>
  <si>
    <t>Natural catastrophe::1585</t>
  </si>
  <si>
    <t>Customer Impact::10099</t>
  </si>
  <si>
    <t>World Economic Conditions::10100</t>
  </si>
  <si>
    <t>Innovative Capabilities::10102</t>
  </si>
  <si>
    <t>Systems::10103</t>
  </si>
  <si>
    <t>Complexity of Business Process::10104</t>
  </si>
  <si>
    <t>riskdevelopment1087</t>
  </si>
  <si>
    <t>Risk Development</t>
  </si>
  <si>
    <t>Low::1549</t>
  </si>
  <si>
    <t>Medium::1550</t>
  </si>
  <si>
    <t>High::1552</t>
  </si>
  <si>
    <t>Random::1553</t>
  </si>
  <si>
    <t>riskimpact1090</t>
  </si>
  <si>
    <t>Risk Impact</t>
  </si>
  <si>
    <t>Low::1587</t>
  </si>
  <si>
    <t>Medium::1588</t>
  </si>
  <si>
    <t>High::1589</t>
  </si>
  <si>
    <t>riskresponse1089</t>
  </si>
  <si>
    <t>Risk Response</t>
  </si>
  <si>
    <t>Avoidance::1555</t>
  </si>
  <si>
    <t>Reduction::1556</t>
  </si>
  <si>
    <t>Sharing::1557</t>
  </si>
  <si>
    <t>Acceptance::1558</t>
  </si>
  <si>
    <t>risksource1088</t>
  </si>
  <si>
    <t>Risk Source</t>
  </si>
  <si>
    <t>Internal::1547</t>
  </si>
  <si>
    <t>External::1548</t>
  </si>
  <si>
    <t>riskstrategy1091</t>
  </si>
  <si>
    <t>Risk Strategy</t>
  </si>
  <si>
    <t>Market Expansion - International::1594</t>
  </si>
  <si>
    <t>New Product Line Introduction::1593</t>
  </si>
  <si>
    <t>Employee Retention::1592</t>
  </si>
  <si>
    <t>Gross Margin Improvement::10084</t>
  </si>
  <si>
    <t>Enhance Corporate Image::10085</t>
  </si>
  <si>
    <t>Improve Financial Transparency::10098</t>
  </si>
  <si>
    <t>risktype1027</t>
  </si>
  <si>
    <t>Risk Type</t>
  </si>
  <si>
    <t>Strategic::1179</t>
  </si>
  <si>
    <t>Hazard::1180</t>
  </si>
  <si>
    <t>Financial::1181</t>
  </si>
  <si>
    <t>Operational::1182</t>
  </si>
  <si>
    <t>N/A::10081</t>
  </si>
  <si>
    <t>Legal::10083</t>
  </si>
  <si>
    <t>routingactions1099</t>
  </si>
  <si>
    <t>Routing Actions</t>
  </si>
  <si>
    <t>approve::1629</t>
  </si>
  <si>
    <t>cc::1637</t>
  </si>
  <si>
    <t>add committee member::1635</t>
  </si>
  <si>
    <t>re-submit::1628</t>
  </si>
  <si>
    <t>invalidate::1633</t>
  </si>
  <si>
    <t>remove committee member::1634</t>
  </si>
  <si>
    <t>notify::1636</t>
  </si>
  <si>
    <t>reopen::1631</t>
  </si>
  <si>
    <t>reject::1630</t>
  </si>
  <si>
    <t>submit::1627</t>
  </si>
  <si>
    <t>save::1626</t>
  </si>
  <si>
    <t>cancel::1632</t>
  </si>
  <si>
    <t>saanswer1029</t>
  </si>
  <si>
    <t>Self-Assessment Answer</t>
  </si>
  <si>
    <t>Yes::1191</t>
  </si>
  <si>
    <t>No::1192</t>
  </si>
  <si>
    <t>NA::1193</t>
  </si>
  <si>
    <t>scale1081</t>
  </si>
  <si>
    <t>Scale</t>
  </si>
  <si>
    <t>One (No scale)::1510</t>
  </si>
  <si>
    <t>Tens::1511</t>
  </si>
  <si>
    <t>Hundreds::1512</t>
  </si>
  <si>
    <t>Thousands::1513</t>
  </si>
  <si>
    <t>Ten Thousands::1514</t>
  </si>
  <si>
    <t>Hundred Thousands::1515</t>
  </si>
  <si>
    <t>Millions::1516</t>
  </si>
  <si>
    <t>Ten Millions::1517</t>
  </si>
  <si>
    <t>Hundred Millions::1518</t>
  </si>
  <si>
    <t>Billions::1519</t>
  </si>
  <si>
    <t>scenario1083</t>
  </si>
  <si>
    <t>Scenario</t>
  </si>
  <si>
    <t>Audited::1539</t>
  </si>
  <si>
    <t>Unaudited::1540</t>
  </si>
  <si>
    <t>Proforma::1541</t>
  </si>
  <si>
    <t>scopeoperatorrelationship1077</t>
  </si>
  <si>
    <t>Scope Operator Relationship</t>
  </si>
  <si>
    <t>Greater than::1483</t>
  </si>
  <si>
    <t>Less than::1484</t>
  </si>
  <si>
    <t>Equal to::1485</t>
  </si>
  <si>
    <t>Not equal to::1486</t>
  </si>
  <si>
    <t>Greater than or equal to::1487</t>
  </si>
  <si>
    <t>Less than or equal to::1488</t>
  </si>
  <si>
    <t>scopeoverridestatus1078</t>
  </si>
  <si>
    <t>Scope Override Status</t>
  </si>
  <si>
    <t>Rule Based::1491</t>
  </si>
  <si>
    <t>In::1489</t>
  </si>
  <si>
    <t>Out::1490</t>
  </si>
  <si>
    <t>scopeperiodrelationship1076</t>
  </si>
  <si>
    <t>Scope Period Relationship</t>
  </si>
  <si>
    <t>Last 12 Months::1478</t>
  </si>
  <si>
    <t>Last 6 Months::1479</t>
  </si>
  <si>
    <t>Last 3 Months::1480</t>
  </si>
  <si>
    <t>Prior Month::1481</t>
  </si>
  <si>
    <t>Prior Quarter::1482</t>
  </si>
  <si>
    <t>scopesection1079</t>
  </si>
  <si>
    <t>Scope Section</t>
  </si>
  <si>
    <t>Filters::1492</t>
  </si>
  <si>
    <t>Business Units and Accounts::1493</t>
  </si>
  <si>
    <t>Major Area::1494</t>
  </si>
  <si>
    <t>Accounting Process::1495</t>
  </si>
  <si>
    <t>Accounting Sub-Process::1496</t>
  </si>
  <si>
    <t>scopestatus1066</t>
  </si>
  <si>
    <t>Scope Status</t>
  </si>
  <si>
    <t>In::1424</t>
  </si>
  <si>
    <t>Out::1425</t>
  </si>
  <si>
    <t>sourcetype1060</t>
  </si>
  <si>
    <t>FSR Source Type</t>
  </si>
  <si>
    <t>Cell Value::1386</t>
  </si>
  <si>
    <t>Cell Value Definition::1387</t>
  </si>
  <si>
    <t>Column::1388</t>
  </si>
  <si>
    <t>Column Definition::1389</t>
  </si>
  <si>
    <t>Financial Statement::1390</t>
  </si>
  <si>
    <t>Financial Statement Definition::1391</t>
  </si>
  <si>
    <t>Financial Statement Period::1392</t>
  </si>
  <si>
    <t>Row::1393</t>
  </si>
  <si>
    <t>Row Definition::1394</t>
  </si>
  <si>
    <t>Financial Statement Index::1426</t>
  </si>
  <si>
    <t>Disclosure Index Definition::1427</t>
  </si>
  <si>
    <t>sourcetype1047</t>
  </si>
  <si>
    <t>Close Source Type</t>
  </si>
  <si>
    <t>Close Period::1304</t>
  </si>
  <si>
    <t>Close Day::1305</t>
  </si>
  <si>
    <t>Close Day Map::1306</t>
  </si>
  <si>
    <t>Close Binder Definition::1307</t>
  </si>
  <si>
    <t>Entity Definition::1308</t>
  </si>
  <si>
    <t>Close Task Definition::1309</t>
  </si>
  <si>
    <t>Close Task Sox intersection::1310</t>
  </si>
  <si>
    <t>Close Task Output Binder Intersection::1311</t>
  </si>
  <si>
    <t>Close Task Transaction::1312</t>
  </si>
  <si>
    <t>Close Output Binder Snapshot::1313</t>
  </si>
  <si>
    <t>Close Sox intersection snapshot::1314</t>
  </si>
  <si>
    <t>Close References snapshot::1315</t>
  </si>
  <si>
    <t>Close Output Binder::1316</t>
  </si>
  <si>
    <t>Close Output Binder Data::1317</t>
  </si>
  <si>
    <t>Close Document::1318</t>
  </si>
  <si>
    <t>Close Document Data::1319</t>
  </si>
  <si>
    <t>Close Issue Action Plan Transaction::1320</t>
  </si>
  <si>
    <t>Collaboration::1601</t>
  </si>
  <si>
    <t>sourcetype1038</t>
  </si>
  <si>
    <t>Sarbanes-Oxley Source Type</t>
  </si>
  <si>
    <t>Scope Out Events::1591</t>
  </si>
  <si>
    <t>Process::1030</t>
  </si>
  <si>
    <t>Sub-Process::1031</t>
  </si>
  <si>
    <t>Business Unit Category::1395</t>
  </si>
  <si>
    <t>Code of Conduct::1281</t>
  </si>
  <si>
    <t>Code of Conduct::1280</t>
  </si>
  <si>
    <t>Evaluation::1038</t>
  </si>
  <si>
    <t>Control Evaluation::1035</t>
  </si>
  <si>
    <t>Control Exception::1040</t>
  </si>
  <si>
    <t>Control::1037</t>
  </si>
  <si>
    <t>Control::1034</t>
  </si>
  <si>
    <t>Objective::1032</t>
  </si>
  <si>
    <t>Test::1039</t>
  </si>
  <si>
    <t>Control Test::1036</t>
  </si>
  <si>
    <t>Disclosure Committee::1231</t>
  </si>
  <si>
    <t>EAI Commands::1279</t>
  </si>
  <si>
    <t>Reference::1042</t>
  </si>
  <si>
    <t>Flat Unit::1400</t>
  </si>
  <si>
    <t>Fsa Unit Intersection::1416</t>
  </si>
  <si>
    <t>Issue Action Plan::1229</t>
  </si>
  <si>
    <t>Initiative::1046</t>
  </si>
  <si>
    <t>302 Certification Action Plan::1421</t>
  </si>
  <si>
    <t>Management Sub-certification Action Plan::1422</t>
  </si>
  <si>
    <t>People Override::1144</t>
  </si>
  <si>
    <t>People Control Override::1103</t>
  </si>
  <si>
    <t>People Test Override::1105</t>
  </si>
  <si>
    <t>People Evaluation Override::1104</t>
  </si>
  <si>
    <t>Profile Business Unit Intersection::1414</t>
  </si>
  <si>
    <t>Profile Unit Fsa Tuple::1419</t>
  </si>
  <si>
    <t>Remediation::1041</t>
  </si>
  <si>
    <t>Risk::1033</t>
  </si>
  <si>
    <t>Risk Assessment::1297</t>
  </si>
  <si>
    <t>Risk Assessment::1296</t>
  </si>
  <si>
    <t>Scope Account Condition::1498</t>
  </si>
  <si>
    <t>Scope Accounting Process Condition::1500</t>
  </si>
  <si>
    <t>Scope Accounting Sub-Process Condition::1501</t>
  </si>
  <si>
    <t>Scope Major Area Condition::1499</t>
  </si>
  <si>
    <t>Scope Override::1497</t>
  </si>
  <si>
    <t>Scoping Profile::1420</t>
  </si>
  <si>
    <t>Scope Rule::1415</t>
  </si>
  <si>
    <t>Snapshot::1169</t>
  </si>
  <si>
    <t>Assertion::1196</t>
  </si>
  <si>
    <t>Summary Test::1198</t>
  </si>
  <si>
    <t>Summary Test::1197</t>
  </si>
  <si>
    <t>Business Unit Override::1143</t>
  </si>
  <si>
    <t>Business Unit Control Override::1100</t>
  </si>
  <si>
    <t>Business Unit Test Override::1102</t>
  </si>
  <si>
    <t>Business Unit Evaluation Override::1101</t>
  </si>
  <si>
    <t>Business Unit::1044</t>
  </si>
  <si>
    <t>Upload Transaction::1225</t>
  </si>
  <si>
    <t>Upcoming Events::1586</t>
  </si>
  <si>
    <t>Profile::1649</t>
  </si>
  <si>
    <t>sourcetype1009</t>
  </si>
  <si>
    <t>Source Type</t>
  </si>
  <si>
    <t>Group::1289</t>
  </si>
  <si>
    <t>Flat Group::1417</t>
  </si>
  <si>
    <t>Member::1290</t>
  </si>
  <si>
    <t>Fiscal Years::1370</t>
  </si>
  <si>
    <t>Fiscal Year Periods::1371</t>
  </si>
  <si>
    <t>Account::1108</t>
  </si>
  <si>
    <t>People::1045</t>
  </si>
  <si>
    <t>Question::1278</t>
  </si>
  <si>
    <t>Reference::1043</t>
  </si>
  <si>
    <t>Reference Version::1277</t>
  </si>
  <si>
    <t>Security Override::1612</t>
  </si>
  <si>
    <t>User Defined Field Definition::1356</t>
  </si>
  <si>
    <t>User Defined Field Value::1357</t>
  </si>
  <si>
    <t>Custom Value Group::1352</t>
  </si>
  <si>
    <t>Schedule Specific Dates::1351</t>
  </si>
  <si>
    <t>Assignment::1295</t>
  </si>
  <si>
    <t>System Value Group::1329</t>
  </si>
  <si>
    <t>Account Intersection::1378</t>
  </si>
  <si>
    <t>Account Snapshot::1379</t>
  </si>
  <si>
    <t>System Value::1330</t>
  </si>
  <si>
    <t>Custom Value::1353</t>
  </si>
  <si>
    <t>status1000</t>
  </si>
  <si>
    <t>Status</t>
  </si>
  <si>
    <t>Active::1000</t>
  </si>
  <si>
    <t>Disabled::1141</t>
  </si>
  <si>
    <t>Inactive::1001</t>
  </si>
  <si>
    <t>supporttype1011</t>
  </si>
  <si>
    <t>Question Type</t>
  </si>
  <si>
    <t>Text::1072</t>
  </si>
  <si>
    <t>Money::1070</t>
  </si>
  <si>
    <t>Number::1069</t>
  </si>
  <si>
    <t>Yes/No::1106</t>
  </si>
  <si>
    <t>Yes/No/NA::1190</t>
  </si>
  <si>
    <t>Date::1071</t>
  </si>
  <si>
    <t>taskdeftype1073</t>
  </si>
  <si>
    <t>Task Definition Type</t>
  </si>
  <si>
    <t>Entity::1471</t>
  </si>
  <si>
    <t>Close Task::1472</t>
  </si>
  <si>
    <t>Reconciliation Task::1473</t>
  </si>
  <si>
    <t>tasktype1067</t>
  </si>
  <si>
    <t>Task Type</t>
  </si>
  <si>
    <t>Variance Task::1428</t>
  </si>
  <si>
    <t>Close Task::1429</t>
  </si>
  <si>
    <t>Reconciliation Task::1430</t>
  </si>
  <si>
    <t>timedisplay1100</t>
  </si>
  <si>
    <t>Display</t>
  </si>
  <si>
    <t>Local Time::1638</t>
  </si>
  <si>
    <t>System Time::1639</t>
  </si>
  <si>
    <t>udftype1052</t>
  </si>
  <si>
    <t>User Defined Field Type</t>
  </si>
  <si>
    <t>Custom Values::1355</t>
  </si>
  <si>
    <t>Text::1354</t>
  </si>
  <si>
    <t>uicontainertype1074</t>
  </si>
  <si>
    <t>UI Container Type</t>
  </si>
  <si>
    <t>Home Page::1475</t>
  </si>
  <si>
    <t>uilayout1075</t>
  </si>
  <si>
    <t>UI Layout</t>
  </si>
  <si>
    <t>Two Column Layout::1477</t>
  </si>
  <si>
    <t>Three Column Layout::1476</t>
  </si>
  <si>
    <t>uipreference1098</t>
  </si>
  <si>
    <t>UI Preference</t>
  </si>
  <si>
    <t>Country::1623</t>
  </si>
  <si>
    <t>Locale::1625</t>
  </si>
  <si>
    <t>Results::1643</t>
  </si>
  <si>
    <t>Time Display::1640</t>
  </si>
  <si>
    <t>Time Zone::1624</t>
  </si>
  <si>
    <t>xbrlbalancetyp1085</t>
  </si>
  <si>
    <t>Xbrl Balance Type</t>
  </si>
  <si>
    <t>debit::1544</t>
  </si>
  <si>
    <t>Not Applicable::1546</t>
  </si>
  <si>
    <t>credit::1545</t>
  </si>
  <si>
    <t>xbrlperiodtyp1084</t>
  </si>
  <si>
    <t>Xbrl Period Type</t>
  </si>
  <si>
    <t>duration::1542</t>
  </si>
  <si>
    <t>instant::1543</t>
  </si>
  <si>
    <t>sox</t>
  </si>
  <si>
    <t>user1000</t>
  </si>
  <si>
    <t>Degree of agreement</t>
  </si>
  <si>
    <t>Strongly Agree::1002</t>
  </si>
  <si>
    <t>Agree::1004</t>
  </si>
  <si>
    <t>Disagree::1001</t>
  </si>
  <si>
    <t>Strongly Disagree::1000</t>
  </si>
  <si>
    <t>Don't Know::1003</t>
  </si>
  <si>
    <t>user1001</t>
  </si>
  <si>
    <t>Agree/Disagree</t>
  </si>
  <si>
    <t>Disagree::1006</t>
  </si>
  <si>
    <t>Agree::1005</t>
  </si>
  <si>
    <t>3::2516</t>
  </si>
  <si>
    <t>user1002</t>
  </si>
  <si>
    <t>Number</t>
  </si>
  <si>
    <t>None::1010</t>
  </si>
  <si>
    <t>1 to 5::1012</t>
  </si>
  <si>
    <t>6 to 10::1009</t>
  </si>
  <si>
    <t>11 to 15::1011</t>
  </si>
  <si>
    <t>16 to 20::1008</t>
  </si>
  <si>
    <t>user1003</t>
  </si>
  <si>
    <t>Line item</t>
  </si>
  <si>
    <t>None::1014</t>
  </si>
  <si>
    <t>1 to 5::1015</t>
  </si>
  <si>
    <t>Greater than 5::1013</t>
  </si>
  <si>
    <t>user1004</t>
  </si>
  <si>
    <t>Years</t>
  </si>
  <si>
    <t>0 to 1 year::1017</t>
  </si>
  <si>
    <t>2 years::1016</t>
  </si>
  <si>
    <t>Greater than 2 years::1018</t>
  </si>
  <si>
    <t>user1005</t>
  </si>
  <si>
    <t>Revenue</t>
  </si>
  <si>
    <t>N/A::1021</t>
  </si>
  <si>
    <t>0 to 10m::1020</t>
  </si>
  <si>
    <t>10m to 20m::1022</t>
  </si>
  <si>
    <t>20m to 30m::1025</t>
  </si>
  <si>
    <t>Over 30m::1019</t>
  </si>
  <si>
    <t>user1006</t>
  </si>
  <si>
    <t>Expense</t>
  </si>
  <si>
    <t>N/A::1028</t>
  </si>
  <si>
    <t>0 to 5m::1027</t>
  </si>
  <si>
    <t>5m to 10m::1030</t>
  </si>
  <si>
    <t>10m to 20m::1029</t>
  </si>
  <si>
    <t>Over 20m::1026</t>
  </si>
  <si>
    <t>user1007</t>
  </si>
  <si>
    <t>Yes, No, or N/A</t>
  </si>
  <si>
    <t>Yes::1032</t>
  </si>
  <si>
    <t>No::1033</t>
  </si>
  <si>
    <t>N/A::1031</t>
  </si>
  <si>
    <t>user1008</t>
  </si>
  <si>
    <t>Mat Levels</t>
  </si>
  <si>
    <t>1::1037</t>
  </si>
  <si>
    <t>2::1038</t>
  </si>
  <si>
    <t>3::1036</t>
  </si>
  <si>
    <t>4::1034</t>
  </si>
  <si>
    <t>5::1035</t>
  </si>
  <si>
    <t>system</t>
  </si>
  <si>
    <t>user1017</t>
  </si>
  <si>
    <t>Manual::1049</t>
  </si>
  <si>
    <t>Automated::1050</t>
  </si>
  <si>
    <t>General Computer::1048</t>
  </si>
  <si>
    <t>user1022</t>
  </si>
  <si>
    <t>CVG_Sox_IM-1.1</t>
  </si>
  <si>
    <t>1-CVG_Sox_IM-1.1 Display Name::1061</t>
  </si>
  <si>
    <t>2-CVG_Sox_IM-1.1 Display Name::1062</t>
  </si>
  <si>
    <t>3-CVG_Sox_IM-1.1 Display Name::1063</t>
  </si>
  <si>
    <t>user1023</t>
  </si>
  <si>
    <t>CVG_Sox_IM-1.2</t>
  </si>
  <si>
    <t>1-CVG_Sox_IM-1.2 Display Name::1064</t>
  </si>
  <si>
    <t>user1024</t>
  </si>
  <si>
    <t>CVG_SysSox_IM-1.1</t>
  </si>
  <si>
    <t>1-CVG_SysSox_IM-1.1 Display Name::1065</t>
  </si>
  <si>
    <t>user1025</t>
  </si>
  <si>
    <t>CVG_Sox_IM-1.3 RA</t>
  </si>
  <si>
    <t>1-CVG_Sox_IM-1.3 RA Display Name::1066</t>
  </si>
  <si>
    <t>2-CVG_Sox_IM-1.3 RA Display Name::1067</t>
  </si>
  <si>
    <t>3-CVG_Sox_IM-1.3 RA Display Name::1068</t>
  </si>
  <si>
    <t>4-CVG_Sox_IM-1.3 RA Display Name::1069</t>
  </si>
  <si>
    <t>5-CVG_Sox_IM-1.3 RA Display Name::1070</t>
  </si>
  <si>
    <t>user1038</t>
  </si>
  <si>
    <t>CVG_Sox_IM-2.1</t>
  </si>
  <si>
    <t>1-CVG_Sox_IM-2.1 Display Name::1101</t>
  </si>
  <si>
    <t>2-CVG_Sox_IM-2.1 Display Name::1102</t>
  </si>
  <si>
    <t>3-CVG_Sox_IM-2.1 Display Name::1103</t>
  </si>
  <si>
    <t>user1039</t>
  </si>
  <si>
    <t>CVG_Sox_IM-2.2</t>
  </si>
  <si>
    <t>1-CVG_Sox_IM-2.2 Display Name::1104</t>
  </si>
  <si>
    <t>user1040</t>
  </si>
  <si>
    <t>CVG_SysSox_IM-2.1</t>
  </si>
  <si>
    <t>1-CVG_SysSox_IM-2.1 Display Name::1105</t>
  </si>
  <si>
    <t>user1041</t>
  </si>
  <si>
    <t>CVG_Sox_IM-2.3 RA</t>
  </si>
  <si>
    <t>1-CVG_Sox_IM-2.3 RA Display Name::1106</t>
  </si>
  <si>
    <t>2-CVG_Sox_IM-2.3 RA Display Name::1107</t>
  </si>
  <si>
    <t>3-CVG_Sox_IM-2.3 RA Display Name::1108</t>
  </si>
  <si>
    <t>4-CVG_Sox_IM-2.3 RA Display Name::1109</t>
  </si>
  <si>
    <t>5-CVG_Sox_IM-2.3 RA Display Name::1110</t>
  </si>
  <si>
    <t>close</t>
  </si>
  <si>
    <t>user1171</t>
  </si>
  <si>
    <t>CVG_Close_IM-1.1</t>
  </si>
  <si>
    <t>1-CVG_Close_IM-1.1 Display Name::1406</t>
  </si>
  <si>
    <t>2-CVG_Close_IM-1.1 Display Name::1407</t>
  </si>
  <si>
    <t>3-CVG_Close_IM-1.1 Display Name::1408</t>
  </si>
  <si>
    <t>user1172</t>
  </si>
  <si>
    <t>CVG_Close_IM-1.2</t>
  </si>
  <si>
    <t>1-CVG_Close_IM-1.2 Display Name::1409</t>
  </si>
  <si>
    <t>user1173</t>
  </si>
  <si>
    <t>CVG_SysCl_IM-1.1</t>
  </si>
  <si>
    <t>1-CVG_SysCl_IM-1.1 Display Name::1410</t>
  </si>
  <si>
    <t>user1397</t>
  </si>
  <si>
    <t>CVG_Sox_IM-3.1</t>
  </si>
  <si>
    <t>1-CVG_Sox_IM-3.1 Display Name::1936</t>
  </si>
  <si>
    <t>2-CVG_Sox_IM-3.1 Display Name::1937</t>
  </si>
  <si>
    <t>3-CVG_Sox_IM-3.1 Display Name::1938</t>
  </si>
  <si>
    <t>user1398</t>
  </si>
  <si>
    <t>CVG_Sox_IM-3.2</t>
  </si>
  <si>
    <t>1-CVG_Sox_IM-3.2 Display Name::1939</t>
  </si>
  <si>
    <t>user1399</t>
  </si>
  <si>
    <t>CVG_SysSox_IM-3.1</t>
  </si>
  <si>
    <t>1-CVG_SysSox_IM-3.1 Display Name::1940</t>
  </si>
  <si>
    <t>user1400</t>
  </si>
  <si>
    <t>CVG_Sox_IM-3.3 RA</t>
  </si>
  <si>
    <t>1-CVG_Sox_IM-3.3 RA Display Name::1941</t>
  </si>
  <si>
    <t>2-CVG_Sox_IM-3.3 RA Display Name::1942</t>
  </si>
  <si>
    <t>3-CVG_Sox_IM-3.3 RA Display Name::1943</t>
  </si>
  <si>
    <t>4-CVG_Sox_IM-3.3 RA Display Name::1944</t>
  </si>
  <si>
    <t>5-CVG_Sox_IM-3.3 RA Display Name::1945</t>
  </si>
  <si>
    <t>user1425</t>
  </si>
  <si>
    <t>CVG_Sox_IM-4.1</t>
  </si>
  <si>
    <t>1-CVG_Sox_IM-4.1 Display Name::2006</t>
  </si>
  <si>
    <t>2-CVG_Sox_IM-4.1 Display Name::2007</t>
  </si>
  <si>
    <t>3-CVG_Sox_IM-4.1 Display Name::2008</t>
  </si>
  <si>
    <t>user1426</t>
  </si>
  <si>
    <t>CVG_Sox_IM-4.2</t>
  </si>
  <si>
    <t>1-CVG_Sox_IM-4.2 Display Name::2009</t>
  </si>
  <si>
    <t>user1427</t>
  </si>
  <si>
    <t>CVG_SysSox_IM-4.1</t>
  </si>
  <si>
    <t>1-CVG_SysSox_IM-4.1 Display Name::2010</t>
  </si>
  <si>
    <t>user1428</t>
  </si>
  <si>
    <t>CVG_Sox_IM-4.3 RA</t>
  </si>
  <si>
    <t>1-CVG_Sox_IM-4.3 RA Display Name::2011</t>
  </si>
  <si>
    <t>2-CVG_Sox_IM-4.3 RA Display Name::2012</t>
  </si>
  <si>
    <t>3-CVG_Sox_IM-4.3 RA Display Name::2013</t>
  </si>
  <si>
    <t>4-CVG_Sox_IM-4.3 RA Display Name::2014</t>
  </si>
  <si>
    <t>5-CVG_Sox_IM-4.3 RA Display Name::2015</t>
  </si>
  <si>
    <t>user1447</t>
  </si>
  <si>
    <t>CVG_Close_IM-2.1</t>
  </si>
  <si>
    <t>1-CVG_Close_IM-2.1 Display Name::2046</t>
  </si>
  <si>
    <t>2-CVG_Close_IM-2.1 Display Name::2047</t>
  </si>
  <si>
    <t>3-CVG_Close_IM-2.1 Display Name::2048</t>
  </si>
  <si>
    <t>user1448</t>
  </si>
  <si>
    <t>CVG_Close_IM-2.2</t>
  </si>
  <si>
    <t>1-CVG_Close_IM-2.2 Display Name::2049</t>
  </si>
  <si>
    <t>user1449</t>
  </si>
  <si>
    <t>CVG_SysCl_IM-2.1</t>
  </si>
  <si>
    <t>1-CVG_SysCl_IM-2.1 Display Name::2050</t>
  </si>
  <si>
    <t>user1498</t>
  </si>
  <si>
    <t>CVG_Sox_IM-5.1</t>
  </si>
  <si>
    <t>1-CVG_Sox_IM-5.1 Display Name::2171</t>
  </si>
  <si>
    <t>2-CVG_Sox_IM-5.1 Display Name::2172</t>
  </si>
  <si>
    <t>3-CVG_Sox_IM-5.1 Display Name::2173</t>
  </si>
  <si>
    <t>user1499</t>
  </si>
  <si>
    <t>CVG_Sox_IM-5.2</t>
  </si>
  <si>
    <t>1-CVG_Sox_IM-5.2 Display Name::2174</t>
  </si>
  <si>
    <t>user1500</t>
  </si>
  <si>
    <t>CVG_SysSox_IM-5.1</t>
  </si>
  <si>
    <t>1-CVG_SysSox_IM-5.1 Display Name::2175</t>
  </si>
  <si>
    <t>user1501</t>
  </si>
  <si>
    <t>CVG_Sox_IM-5.3 RA</t>
  </si>
  <si>
    <t>1-CVG_Sox_IM-5.3 RA Display Name::2176</t>
  </si>
  <si>
    <t>2-CVG_Sox_IM-5.3 RA Display Name::2177</t>
  </si>
  <si>
    <t>3-CVG_Sox_IM-5.3 RA Display Name::2178</t>
  </si>
  <si>
    <t>4-CVG_Sox_IM-5.3 RA Display Name::2179</t>
  </si>
  <si>
    <t>5-CVG_Sox_IM-5.3 RA Display Name::2180</t>
  </si>
  <si>
    <t>user1581</t>
  </si>
  <si>
    <t>CVG_Close_IM-3.1</t>
  </si>
  <si>
    <t>1-CVG_Close_IM-3.1 Display Name::2316</t>
  </si>
  <si>
    <t>2-CVG_Close_IM-3.1 Display Name::2317</t>
  </si>
  <si>
    <t>3-CVG_Close_IM-3.1 Display Name::2318</t>
  </si>
  <si>
    <t>user1582</t>
  </si>
  <si>
    <t>CVG_Close_IM-3.2</t>
  </si>
  <si>
    <t>1-CVG_Close_IM-3.2 Display Name::2319</t>
  </si>
  <si>
    <t>user1583</t>
  </si>
  <si>
    <t>CVG_SysCl_IM-3.1</t>
  </si>
  <si>
    <t>1-CVG_SysCl_IM-3.1 Display Name::2320</t>
  </si>
  <si>
    <t>user1618</t>
  </si>
  <si>
    <t>CVG_Sox_IM-6.1</t>
  </si>
  <si>
    <t>1-CVG_Sox_IM-6.1 Display Name::2401</t>
  </si>
  <si>
    <t>2-CVG_Sox_IM-6.1 Display Name::2402</t>
  </si>
  <si>
    <t>3-CVG_Sox_IM-6.1 Display Name::2403</t>
  </si>
  <si>
    <t>user1619</t>
  </si>
  <si>
    <t>CVG_Sox_IM-6.2</t>
  </si>
  <si>
    <t>1-CVG_Sox_IM-6.2 Display Name::2404</t>
  </si>
  <si>
    <t>user1620</t>
  </si>
  <si>
    <t>CVG_SysSox_IM-6.1</t>
  </si>
  <si>
    <t>1-CVG_SysSox_IM-6.1 Display Name::2405</t>
  </si>
  <si>
    <t>user1621</t>
  </si>
  <si>
    <t>CVG_Sox_IM-6.3 RA</t>
  </si>
  <si>
    <t>1-CVG_Sox_IM-6.3 RA Display Name::2406</t>
  </si>
  <si>
    <t>2-CVG_Sox_IM-6.3 RA Display Name::2407</t>
  </si>
  <si>
    <t>3-CVG_Sox_IM-6.3 RA Display Name::2408</t>
  </si>
  <si>
    <t>4-CVG_Sox_IM-6.3 RA Display Name::2409</t>
  </si>
  <si>
    <t>5-CVG_Sox_IM-6.3 RA Display Name::2410</t>
  </si>
  <si>
    <t>user1634</t>
  </si>
  <si>
    <t>CVG_Sox_IM-7.1</t>
  </si>
  <si>
    <t>1-CVG_Sox_IM-7.1 Display Name::2441</t>
  </si>
  <si>
    <t>2-CVG_Sox_IM-7.1 Display Name::2442</t>
  </si>
  <si>
    <t>3-CVG_Sox_IM-7.1 Display Name::2443</t>
  </si>
  <si>
    <t>user1635</t>
  </si>
  <si>
    <t>CVG_Sox_IM-7.2</t>
  </si>
  <si>
    <t>1-CVG_Sox_IM-7.2 Display Name::2444</t>
  </si>
  <si>
    <t>user1636</t>
  </si>
  <si>
    <t>CVG_SysSox_IM-7.1</t>
  </si>
  <si>
    <t>1-CVG_SysSox_IM-7.1 Display Name::2445</t>
  </si>
  <si>
    <t>user1637</t>
  </si>
  <si>
    <t>CVG_Sox_IM-7.3 RA</t>
  </si>
  <si>
    <t>1-CVG_Sox_IM-7.3 RA Display Name::2446</t>
  </si>
  <si>
    <t>2-CVG_Sox_IM-7.3 RA Display Name::2447</t>
  </si>
  <si>
    <t>3-CVG_Sox_IM-7.3 RA Display Name::2448</t>
  </si>
  <si>
    <t>4-CVG_Sox_IM-7.3 RA Display Name::2449</t>
  </si>
  <si>
    <t>5-CVG_Sox_IM-7.3 RA Display Name::2450</t>
  </si>
  <si>
    <t>user1651</t>
  </si>
  <si>
    <t>CVG_Sox_IM-8.1</t>
  </si>
  <si>
    <t>1-CVG_Sox_IM-8.1 Display Name::2476</t>
  </si>
  <si>
    <t>2-CVG_Sox_IM-8.1 Display Name::2477</t>
  </si>
  <si>
    <t>3-CVG_Sox_IM-8.1 Display Name::2478</t>
  </si>
  <si>
    <t>user1652</t>
  </si>
  <si>
    <t>CVG_Sox_IM-8.2</t>
  </si>
  <si>
    <t>1-CVG_Sox_IM-8.2 Display Name::2479</t>
  </si>
  <si>
    <t>user1653</t>
  </si>
  <si>
    <t>CVG_SysSox_IM-8.1</t>
  </si>
  <si>
    <t>1-CVG_SysSox_IM-8.1 Display Name::2480</t>
  </si>
  <si>
    <t>user1654</t>
  </si>
  <si>
    <t>CVG_Sox_IM-8.3 RA</t>
  </si>
  <si>
    <t>1-CVG_Sox_IM-8.3 RA Display Name::2481</t>
  </si>
  <si>
    <t>2-CVG_Sox_IM-8.3 RA Display Name::2482</t>
  </si>
  <si>
    <t>3-CVG_Sox_IM-8.3 RA Display Name::2483</t>
  </si>
  <si>
    <t>4-CVG_Sox_IM-8.3 RA Display Name::2484</t>
  </si>
  <si>
    <t>5-CVG_Sox_IM-8.3 RA Display Name::2485</t>
  </si>
  <si>
    <t>UDF_D2471</t>
  </si>
  <si>
    <t>Source Type Lov Id</t>
  </si>
  <si>
    <t>FSA_INTER1476</t>
  </si>
  <si>
    <t>PROF_INTER2656</t>
  </si>
  <si>
    <t>QUESTION1525</t>
  </si>
  <si>
    <t>Account Column</t>
  </si>
  <si>
    <t>REFERENCE1547</t>
  </si>
  <si>
    <t>Type</t>
  </si>
  <si>
    <t>CL_DAY1113</t>
  </si>
  <si>
    <t>CL_DAY_MAP1113</t>
  </si>
  <si>
    <t>ASSIGNMENT1053</t>
  </si>
  <si>
    <t>ASSIGNMENT1048</t>
  </si>
  <si>
    <t>ASSIGNMENT1054</t>
  </si>
  <si>
    <t>LOV_USER_GROUP</t>
  </si>
  <si>
    <t>String</t>
  </si>
  <si>
    <t>384</t>
  </si>
  <si>
    <t>N</t>
  </si>
  <si>
    <t>AS_ID::override</t>
  </si>
  <si>
    <t>AT_ID::1500</t>
  </si>
  <si>
    <t>Application Silo ID</t>
  </si>
  <si>
    <t>128</t>
  </si>
  <si>
    <t>Y</t>
  </si>
  <si>
    <t>NAME_</t>
  </si>
  <si>
    <t>AT_ID::1503</t>
  </si>
  <si>
    <t>Group Name</t>
  </si>
  <si>
    <t>LOV_USER</t>
  </si>
  <si>
    <t>LUG_ID::override</t>
  </si>
  <si>
    <t>AT_ID::1496</t>
  </si>
  <si>
    <t>Custom Group Identifier</t>
  </si>
  <si>
    <t>AT_ID::1497</t>
  </si>
  <si>
    <t>Display Name</t>
  </si>
  <si>
    <t>64</t>
  </si>
  <si>
    <t>SHORT_NAME</t>
  </si>
  <si>
    <t>AT_ID::1499</t>
  </si>
  <si>
    <t>Abbreviation</t>
  </si>
  <si>
    <t>32</t>
  </si>
  <si>
    <t>EXPORT_VALUE</t>
  </si>
  <si>
    <t>AT_ID::1494</t>
  </si>
  <si>
    <t>System Name</t>
  </si>
  <si>
    <t>Integer</t>
  </si>
  <si>
    <t>16</t>
  </si>
  <si>
    <t>ORDER_</t>
  </si>
  <si>
    <t>AT_ID::1498</t>
  </si>
  <si>
    <t>Order</t>
  </si>
  <si>
    <t>AT_ID::1000</t>
  </si>
  <si>
    <t>Application Silo</t>
  </si>
  <si>
    <t>UDF_D</t>
  </si>
  <si>
    <t>CustomValue::1</t>
  </si>
  <si>
    <t>AT_ID::2467</t>
  </si>
  <si>
    <t>Custom Value Group</t>
  </si>
  <si>
    <t>SystemValue</t>
  </si>
  <si>
    <t>SOURCE_TYPE_LOV_ID</t>
  </si>
  <si>
    <t>AT_ID::2471</t>
  </si>
  <si>
    <t>AT_ID::2468</t>
  </si>
  <si>
    <t>Name</t>
  </si>
  <si>
    <t>UDF_TYPE_LOV_ID</t>
  </si>
  <si>
    <t>AT_ID::2473</t>
  </si>
  <si>
    <t>Udf Type Lov Id</t>
  </si>
  <si>
    <t>Character</t>
  </si>
  <si>
    <t>1</t>
  </si>
  <si>
    <t>REQUIRED_</t>
  </si>
  <si>
    <t>AT_ID::2470</t>
  </si>
  <si>
    <t>Required</t>
  </si>
  <si>
    <t>FLEX_SELECT</t>
  </si>
  <si>
    <t>AT_ID::2466</t>
  </si>
  <si>
    <t>Report Selection</t>
  </si>
  <si>
    <t>DIST_LIST</t>
  </si>
  <si>
    <t>120</t>
  </si>
  <si>
    <t>AT_ID::1321</t>
  </si>
  <si>
    <t>512</t>
  </si>
  <si>
    <t>DESC_</t>
  </si>
  <si>
    <t>AT_ID::1319</t>
  </si>
  <si>
    <t>Description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</si>
</sst>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NumberFormat="1" applyFill="1"/>
    <xf numFmtId="0" fontId="1" fillId="0" borderId="0" xfId="0" applyNumberFormat="1" applyFont="1" applyFill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8"/>
  <sheetViews>
    <sheetView workbookViewId="0"/>
  </sheetViews>
  <sheetFormatPr defaultRowHeight="15"/>
  <sheetData>
    <row r="1" spans="1:51">
      <c r="A1" s="2" t="str">
        <f>HYPERLINK("#'Areas to Load'!A1", "Custom Values")</f>
        <v>Custom Values</v>
      </c>
    </row>
    <row r="2" spans="1:51">
      <c r="A2" s="3" t="s">
        <v>1480</v>
      </c>
      <c r="B2" s="1" t="s">
        <v>329</v>
      </c>
      <c r="C2" s="1" t="s">
        <v>329</v>
      </c>
      <c r="D2" s="1" t="s">
        <v>329</v>
      </c>
      <c r="E2" s="1" t="s">
        <v>329</v>
      </c>
      <c r="F2" s="1" t="s">
        <v>329</v>
      </c>
      <c r="G2" s="1" t="s">
        <v>329</v>
      </c>
      <c r="H2" t="s">
        <v>329</v>
      </c>
      <c r="I2" t="s">
        <v>329</v>
      </c>
      <c r="J2" t="s">
        <v>329</v>
      </c>
      <c r="K2" t="s">
        <v>329</v>
      </c>
      <c r="L2" t="s">
        <v>329</v>
      </c>
      <c r="M2" t="s">
        <v>329</v>
      </c>
      <c r="N2" t="s">
        <v>329</v>
      </c>
      <c r="O2" t="s">
        <v>329</v>
      </c>
      <c r="P2" t="s">
        <v>329</v>
      </c>
      <c r="Q2" t="s">
        <v>329</v>
      </c>
      <c r="R2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1482</v>
      </c>
      <c r="C3" s="1" t="s">
        <v>1484</v>
      </c>
      <c r="D3" s="1" t="s">
        <v>1488</v>
      </c>
      <c r="E3" s="1" t="s">
        <v>1492</v>
      </c>
      <c r="F3" s="1" t="s">
        <v>1497</v>
      </c>
      <c r="G3" s="1" t="s">
        <v>1499</v>
      </c>
      <c r="H3" t="s">
        <v>329</v>
      </c>
      <c r="I3" t="s">
        <v>329</v>
      </c>
      <c r="J3" t="s">
        <v>329</v>
      </c>
      <c r="K3" t="s">
        <v>329</v>
      </c>
      <c r="L3" t="s">
        <v>329</v>
      </c>
      <c r="M3" t="s">
        <v>329</v>
      </c>
      <c r="N3" t="s">
        <v>329</v>
      </c>
      <c r="O3" t="s">
        <v>329</v>
      </c>
      <c r="P3" t="s">
        <v>329</v>
      </c>
      <c r="Q3" t="s">
        <v>329</v>
      </c>
      <c r="R3" t="s">
        <v>329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1469</v>
      </c>
      <c r="C4" s="1" t="s">
        <v>1469</v>
      </c>
      <c r="D4" s="1" t="s">
        <v>1469</v>
      </c>
      <c r="E4" s="1" t="s">
        <v>1469</v>
      </c>
      <c r="F4" s="1" t="s">
        <v>1494</v>
      </c>
      <c r="G4" s="1" t="s">
        <v>1469</v>
      </c>
      <c r="H4" t="s">
        <v>329</v>
      </c>
      <c r="I4" t="s">
        <v>329</v>
      </c>
      <c r="J4" t="s">
        <v>329</v>
      </c>
      <c r="K4" t="s">
        <v>329</v>
      </c>
      <c r="L4" t="s">
        <v>329</v>
      </c>
      <c r="M4" t="s">
        <v>329</v>
      </c>
      <c r="N4" t="s">
        <v>329</v>
      </c>
      <c r="O4" t="s">
        <v>329</v>
      </c>
      <c r="P4" t="s">
        <v>329</v>
      </c>
      <c r="Q4" t="s">
        <v>329</v>
      </c>
      <c r="R4" t="s">
        <v>329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1470</v>
      </c>
      <c r="C5" s="1" t="s">
        <v>1475</v>
      </c>
      <c r="D5" s="1" t="s">
        <v>1486</v>
      </c>
      <c r="E5" s="1" t="s">
        <v>1490</v>
      </c>
      <c r="F5" s="1" t="s">
        <v>1495</v>
      </c>
      <c r="G5" s="1" t="s">
        <v>1470</v>
      </c>
      <c r="H5" t="s">
        <v>329</v>
      </c>
      <c r="I5" t="s">
        <v>329</v>
      </c>
      <c r="J5" t="s">
        <v>329</v>
      </c>
      <c r="K5" t="s">
        <v>329</v>
      </c>
      <c r="L5" t="s">
        <v>329</v>
      </c>
      <c r="M5" t="s">
        <v>329</v>
      </c>
      <c r="N5" t="s">
        <v>329</v>
      </c>
      <c r="O5" t="s">
        <v>329</v>
      </c>
      <c r="P5" t="s">
        <v>329</v>
      </c>
      <c r="Q5" t="s">
        <v>329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1476</v>
      </c>
      <c r="D6" s="1" t="s">
        <v>1471</v>
      </c>
      <c r="E6" s="1" t="s">
        <v>1476</v>
      </c>
      <c r="F6" s="1" t="s">
        <v>1471</v>
      </c>
      <c r="G6" s="1" t="s">
        <v>1471</v>
      </c>
      <c r="H6" t="s">
        <v>329</v>
      </c>
      <c r="I6" t="s">
        <v>329</v>
      </c>
      <c r="J6" t="s">
        <v>329</v>
      </c>
      <c r="K6" t="s">
        <v>329</v>
      </c>
      <c r="L6" t="s">
        <v>329</v>
      </c>
      <c r="M6" t="s">
        <v>329</v>
      </c>
      <c r="N6" t="s">
        <v>329</v>
      </c>
      <c r="O6" t="s">
        <v>329</v>
      </c>
      <c r="P6" t="s">
        <v>329</v>
      </c>
      <c r="Q6" t="s">
        <v>329</v>
      </c>
      <c r="R6" t="s">
        <v>329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1481</v>
      </c>
      <c r="C7" s="1" t="s">
        <v>1477</v>
      </c>
      <c r="D7" s="1" t="s">
        <v>1487</v>
      </c>
      <c r="E7" s="1" t="s">
        <v>1491</v>
      </c>
      <c r="F7" s="1" t="s">
        <v>1496</v>
      </c>
      <c r="G7" s="1" t="s">
        <v>1472</v>
      </c>
      <c r="H7" t="s">
        <v>329</v>
      </c>
      <c r="I7" t="s">
        <v>329</v>
      </c>
      <c r="J7" t="s">
        <v>329</v>
      </c>
      <c r="K7" t="s">
        <v>329</v>
      </c>
      <c r="L7" t="s">
        <v>329</v>
      </c>
      <c r="M7" t="s">
        <v>329</v>
      </c>
      <c r="N7" t="s">
        <v>329</v>
      </c>
      <c r="O7" t="s">
        <v>329</v>
      </c>
      <c r="P7" t="s">
        <v>329</v>
      </c>
      <c r="Q7" t="s">
        <v>329</v>
      </c>
      <c r="R7" t="s">
        <v>329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1483</v>
      </c>
      <c r="C8" s="3" t="s">
        <v>1485</v>
      </c>
      <c r="D8" s="2" t="s">
        <v>1489</v>
      </c>
      <c r="E8" s="3" t="s">
        <v>1493</v>
      </c>
      <c r="F8" s="2" t="s">
        <v>1498</v>
      </c>
      <c r="G8" s="2" t="s">
        <v>1500</v>
      </c>
      <c r="H8" t="s">
        <v>329</v>
      </c>
      <c r="I8" t="s">
        <v>329</v>
      </c>
      <c r="J8" t="s">
        <v>329</v>
      </c>
      <c r="K8" t="s">
        <v>329</v>
      </c>
      <c r="L8" t="s">
        <v>329</v>
      </c>
      <c r="M8" t="s">
        <v>329</v>
      </c>
      <c r="N8" t="s">
        <v>329</v>
      </c>
      <c r="O8" t="s">
        <v>329</v>
      </c>
      <c r="P8" t="s">
        <v>329</v>
      </c>
      <c r="Q8" t="s">
        <v>329</v>
      </c>
      <c r="R8" t="s">
        <v>329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8"/>
  <sheetViews>
    <sheetView workbookViewId="0"/>
  </sheetViews>
  <sheetFormatPr defaultRowHeight="15"/>
  <sheetData>
    <row r="1" spans="1:51">
      <c r="A1" s="2" t="str">
        <f>HYPERLINK("#'Areas to Load'!A1", "User Defined Fields")</f>
        <v>User Defined Fields</v>
      </c>
    </row>
    <row r="2" spans="1:51">
      <c r="A2" s="3" t="s">
        <v>1501</v>
      </c>
      <c r="B2" s="1" t="str">
        <f>HYPERLINK("#'LOVsLists'!UDF_D2471", "UDF_D2471")</f>
        <v>UDF_D2471</v>
      </c>
      <c r="C2" s="1" t="s">
        <v>329</v>
      </c>
      <c r="D2" s="1" t="str">
        <f>HYPERLINK("#'LOVs'!udftype1052", "udftype1052")</f>
        <v>udftype1052</v>
      </c>
      <c r="E2" s="1" t="s">
        <v>329</v>
      </c>
      <c r="F2" s="1" t="s">
        <v>329</v>
      </c>
      <c r="G2" s="1" t="s">
        <v>329</v>
      </c>
      <c r="H2" t="s">
        <v>329</v>
      </c>
      <c r="I2" t="s">
        <v>329</v>
      </c>
      <c r="J2" t="s">
        <v>329</v>
      </c>
      <c r="K2" t="s">
        <v>329</v>
      </c>
      <c r="L2" t="s">
        <v>329</v>
      </c>
      <c r="M2" t="s">
        <v>329</v>
      </c>
      <c r="N2" t="s">
        <v>329</v>
      </c>
      <c r="O2" t="s">
        <v>329</v>
      </c>
      <c r="P2" t="s">
        <v>329</v>
      </c>
      <c r="Q2" t="s">
        <v>329</v>
      </c>
      <c r="R2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1507</v>
      </c>
      <c r="C3" s="1" t="s">
        <v>1508</v>
      </c>
      <c r="D3" s="1" t="s">
        <v>1511</v>
      </c>
      <c r="E3" s="1" t="s">
        <v>1503</v>
      </c>
      <c r="F3" s="1" t="s">
        <v>1516</v>
      </c>
      <c r="G3" s="1" t="s">
        <v>1519</v>
      </c>
      <c r="H3" t="s">
        <v>329</v>
      </c>
      <c r="I3" t="s">
        <v>329</v>
      </c>
      <c r="J3" t="s">
        <v>329</v>
      </c>
      <c r="K3" t="s">
        <v>329</v>
      </c>
      <c r="L3" t="s">
        <v>329</v>
      </c>
      <c r="M3" t="s">
        <v>329</v>
      </c>
      <c r="N3" t="s">
        <v>329</v>
      </c>
      <c r="O3" t="s">
        <v>329</v>
      </c>
      <c r="P3" t="s">
        <v>329</v>
      </c>
      <c r="Q3" t="s">
        <v>329</v>
      </c>
      <c r="R3" t="s">
        <v>329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1505</v>
      </c>
      <c r="C4" s="1" t="s">
        <v>1469</v>
      </c>
      <c r="D4" s="1" t="s">
        <v>1505</v>
      </c>
      <c r="E4" s="1" t="s">
        <v>1502</v>
      </c>
      <c r="F4" s="1" t="s">
        <v>1513</v>
      </c>
      <c r="G4" s="1" t="s">
        <v>1513</v>
      </c>
      <c r="H4" t="s">
        <v>329</v>
      </c>
      <c r="I4" t="s">
        <v>329</v>
      </c>
      <c r="J4" t="s">
        <v>329</v>
      </c>
      <c r="K4" t="s">
        <v>329</v>
      </c>
      <c r="L4" t="s">
        <v>329</v>
      </c>
      <c r="M4" t="s">
        <v>329</v>
      </c>
      <c r="N4" t="s">
        <v>329</v>
      </c>
      <c r="O4" t="s">
        <v>329</v>
      </c>
      <c r="P4" t="s">
        <v>329</v>
      </c>
      <c r="Q4" t="s">
        <v>329</v>
      </c>
      <c r="R4" t="s">
        <v>329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1470</v>
      </c>
      <c r="C5" s="1" t="s">
        <v>1475</v>
      </c>
      <c r="D5" s="1" t="s">
        <v>1470</v>
      </c>
      <c r="E5" s="1" t="s">
        <v>1470</v>
      </c>
      <c r="F5" s="1" t="s">
        <v>1514</v>
      </c>
      <c r="G5" s="1" t="s">
        <v>1514</v>
      </c>
      <c r="H5" t="s">
        <v>329</v>
      </c>
      <c r="I5" t="s">
        <v>329</v>
      </c>
      <c r="J5" t="s">
        <v>329</v>
      </c>
      <c r="K5" t="s">
        <v>329</v>
      </c>
      <c r="L5" t="s">
        <v>329</v>
      </c>
      <c r="M5" t="s">
        <v>329</v>
      </c>
      <c r="N5" t="s">
        <v>329</v>
      </c>
      <c r="O5" t="s">
        <v>329</v>
      </c>
      <c r="P5" t="s">
        <v>329</v>
      </c>
      <c r="Q5" t="s">
        <v>329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1476</v>
      </c>
      <c r="D6" s="1" t="s">
        <v>1476</v>
      </c>
      <c r="E6" s="1" t="s">
        <v>1471</v>
      </c>
      <c r="F6" s="1" t="s">
        <v>1476</v>
      </c>
      <c r="G6" s="1" t="s">
        <v>1476</v>
      </c>
      <c r="H6" t="s">
        <v>329</v>
      </c>
      <c r="I6" t="s">
        <v>329</v>
      </c>
      <c r="J6" t="s">
        <v>329</v>
      </c>
      <c r="K6" t="s">
        <v>329</v>
      </c>
      <c r="L6" t="s">
        <v>329</v>
      </c>
      <c r="M6" t="s">
        <v>329</v>
      </c>
      <c r="N6" t="s">
        <v>329</v>
      </c>
      <c r="O6" t="s">
        <v>329</v>
      </c>
      <c r="P6" t="s">
        <v>329</v>
      </c>
      <c r="Q6" t="s">
        <v>329</v>
      </c>
      <c r="R6" t="s">
        <v>329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1506</v>
      </c>
      <c r="C7" s="1" t="s">
        <v>1477</v>
      </c>
      <c r="D7" s="1" t="s">
        <v>1510</v>
      </c>
      <c r="E7" s="1" t="s">
        <v>1481</v>
      </c>
      <c r="F7" s="1" t="s">
        <v>1515</v>
      </c>
      <c r="G7" s="1" t="s">
        <v>1518</v>
      </c>
      <c r="H7" t="s">
        <v>329</v>
      </c>
      <c r="I7" t="s">
        <v>329</v>
      </c>
      <c r="J7" t="s">
        <v>329</v>
      </c>
      <c r="K7" t="s">
        <v>329</v>
      </c>
      <c r="L7" t="s">
        <v>329</v>
      </c>
      <c r="M7" t="s">
        <v>329</v>
      </c>
      <c r="N7" t="s">
        <v>329</v>
      </c>
      <c r="O7" t="s">
        <v>329</v>
      </c>
      <c r="P7" t="s">
        <v>329</v>
      </c>
      <c r="Q7" t="s">
        <v>329</v>
      </c>
      <c r="R7" t="s">
        <v>329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1456</v>
      </c>
      <c r="C8" s="3" t="s">
        <v>1509</v>
      </c>
      <c r="D8" s="3" t="s">
        <v>1512</v>
      </c>
      <c r="E8" s="2" t="s">
        <v>1504</v>
      </c>
      <c r="F8" s="3" t="s">
        <v>1517</v>
      </c>
      <c r="G8" s="3" t="s">
        <v>1520</v>
      </c>
      <c r="H8" t="s">
        <v>329</v>
      </c>
      <c r="I8" t="s">
        <v>329</v>
      </c>
      <c r="J8" t="s">
        <v>329</v>
      </c>
      <c r="K8" t="s">
        <v>329</v>
      </c>
      <c r="L8" t="s">
        <v>329</v>
      </c>
      <c r="M8" t="s">
        <v>329</v>
      </c>
      <c r="N8" t="s">
        <v>329</v>
      </c>
      <c r="O8" t="s">
        <v>329</v>
      </c>
      <c r="P8" t="s">
        <v>329</v>
      </c>
      <c r="Q8" t="s">
        <v>329</v>
      </c>
      <c r="R8" t="s">
        <v>329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8"/>
  <sheetViews>
    <sheetView workbookViewId="0"/>
  </sheetViews>
  <sheetFormatPr defaultRowHeight="15"/>
  <sheetData>
    <row r="1" spans="1:51">
      <c r="A1" s="2" t="str">
        <f>HYPERLINK("#'Areas to Load'!A1", "Distribution Lists")</f>
        <v>Distribution Lists</v>
      </c>
    </row>
    <row r="2" spans="1:51">
      <c r="A2" s="3" t="s">
        <v>1521</v>
      </c>
      <c r="B2" s="1" t="s">
        <v>329</v>
      </c>
      <c r="C2" s="1" t="s">
        <v>329</v>
      </c>
      <c r="D2" t="s">
        <v>329</v>
      </c>
      <c r="E2" t="s">
        <v>329</v>
      </c>
      <c r="F2" t="s">
        <v>329</v>
      </c>
      <c r="G2" t="s">
        <v>329</v>
      </c>
      <c r="H2" t="s">
        <v>329</v>
      </c>
      <c r="I2" t="s">
        <v>329</v>
      </c>
      <c r="J2" t="s">
        <v>329</v>
      </c>
      <c r="K2" t="s">
        <v>329</v>
      </c>
      <c r="L2" t="s">
        <v>329</v>
      </c>
      <c r="M2" t="s">
        <v>329</v>
      </c>
      <c r="N2" t="s">
        <v>329</v>
      </c>
      <c r="O2" t="s">
        <v>329</v>
      </c>
      <c r="P2" t="s">
        <v>329</v>
      </c>
      <c r="Q2" t="s">
        <v>329</v>
      </c>
      <c r="R2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1523</v>
      </c>
      <c r="C3" s="1" t="s">
        <v>1526</v>
      </c>
      <c r="D3" t="s">
        <v>329</v>
      </c>
      <c r="E3" t="s">
        <v>329</v>
      </c>
      <c r="F3" t="s">
        <v>329</v>
      </c>
      <c r="G3" t="s">
        <v>329</v>
      </c>
      <c r="H3" t="s">
        <v>329</v>
      </c>
      <c r="I3" t="s">
        <v>329</v>
      </c>
      <c r="J3" t="s">
        <v>329</v>
      </c>
      <c r="K3" t="s">
        <v>329</v>
      </c>
      <c r="L3" t="s">
        <v>329</v>
      </c>
      <c r="M3" t="s">
        <v>329</v>
      </c>
      <c r="N3" t="s">
        <v>329</v>
      </c>
      <c r="O3" t="s">
        <v>329</v>
      </c>
      <c r="P3" t="s">
        <v>329</v>
      </c>
      <c r="Q3" t="s">
        <v>329</v>
      </c>
      <c r="R3" t="s">
        <v>329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1469</v>
      </c>
      <c r="C4" s="1" t="s">
        <v>1469</v>
      </c>
      <c r="D4" t="s">
        <v>329</v>
      </c>
      <c r="E4" t="s">
        <v>329</v>
      </c>
      <c r="F4" t="s">
        <v>329</v>
      </c>
      <c r="G4" t="s">
        <v>329</v>
      </c>
      <c r="H4" t="s">
        <v>329</v>
      </c>
      <c r="I4" t="s">
        <v>329</v>
      </c>
      <c r="J4" t="s">
        <v>329</v>
      </c>
      <c r="K4" t="s">
        <v>329</v>
      </c>
      <c r="L4" t="s">
        <v>329</v>
      </c>
      <c r="M4" t="s">
        <v>329</v>
      </c>
      <c r="N4" t="s">
        <v>329</v>
      </c>
      <c r="O4" t="s">
        <v>329</v>
      </c>
      <c r="P4" t="s">
        <v>329</v>
      </c>
      <c r="Q4" t="s">
        <v>329</v>
      </c>
      <c r="R4" t="s">
        <v>329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1522</v>
      </c>
      <c r="C5" s="1" t="s">
        <v>1524</v>
      </c>
      <c r="D5" t="s">
        <v>329</v>
      </c>
      <c r="E5" t="s">
        <v>329</v>
      </c>
      <c r="F5" t="s">
        <v>329</v>
      </c>
      <c r="G5" t="s">
        <v>329</v>
      </c>
      <c r="H5" t="s">
        <v>329</v>
      </c>
      <c r="I5" t="s">
        <v>329</v>
      </c>
      <c r="J5" t="s">
        <v>329</v>
      </c>
      <c r="K5" t="s">
        <v>329</v>
      </c>
      <c r="L5" t="s">
        <v>329</v>
      </c>
      <c r="M5" t="s">
        <v>329</v>
      </c>
      <c r="N5" t="s">
        <v>329</v>
      </c>
      <c r="O5" t="s">
        <v>329</v>
      </c>
      <c r="P5" t="s">
        <v>329</v>
      </c>
      <c r="Q5" t="s">
        <v>329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1476</v>
      </c>
      <c r="D6" t="s">
        <v>329</v>
      </c>
      <c r="E6" t="s">
        <v>329</v>
      </c>
      <c r="F6" t="s">
        <v>329</v>
      </c>
      <c r="G6" t="s">
        <v>329</v>
      </c>
      <c r="H6" t="s">
        <v>329</v>
      </c>
      <c r="I6" t="s">
        <v>329</v>
      </c>
      <c r="J6" t="s">
        <v>329</v>
      </c>
      <c r="K6" t="s">
        <v>329</v>
      </c>
      <c r="L6" t="s">
        <v>329</v>
      </c>
      <c r="M6" t="s">
        <v>329</v>
      </c>
      <c r="N6" t="s">
        <v>329</v>
      </c>
      <c r="O6" t="s">
        <v>329</v>
      </c>
      <c r="P6" t="s">
        <v>329</v>
      </c>
      <c r="Q6" t="s">
        <v>329</v>
      </c>
      <c r="R6" t="s">
        <v>329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1477</v>
      </c>
      <c r="C7" s="1" t="s">
        <v>1525</v>
      </c>
      <c r="D7" t="s">
        <v>329</v>
      </c>
      <c r="E7" t="s">
        <v>329</v>
      </c>
      <c r="F7" t="s">
        <v>329</v>
      </c>
      <c r="G7" t="s">
        <v>329</v>
      </c>
      <c r="H7" t="s">
        <v>329</v>
      </c>
      <c r="I7" t="s">
        <v>329</v>
      </c>
      <c r="J7" t="s">
        <v>329</v>
      </c>
      <c r="K7" t="s">
        <v>329</v>
      </c>
      <c r="L7" t="s">
        <v>329</v>
      </c>
      <c r="M7" t="s">
        <v>329</v>
      </c>
      <c r="N7" t="s">
        <v>329</v>
      </c>
      <c r="O7" t="s">
        <v>329</v>
      </c>
      <c r="P7" t="s">
        <v>329</v>
      </c>
      <c r="Q7" t="s">
        <v>329</v>
      </c>
      <c r="R7" t="s">
        <v>329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1509</v>
      </c>
      <c r="C8" s="3" t="s">
        <v>1527</v>
      </c>
      <c r="D8" t="s">
        <v>329</v>
      </c>
      <c r="E8" t="s">
        <v>329</v>
      </c>
      <c r="F8" t="s">
        <v>329</v>
      </c>
      <c r="G8" t="s">
        <v>329</v>
      </c>
      <c r="H8" t="s">
        <v>329</v>
      </c>
      <c r="I8" t="s">
        <v>329</v>
      </c>
      <c r="J8" t="s">
        <v>329</v>
      </c>
      <c r="K8" t="s">
        <v>329</v>
      </c>
      <c r="L8" t="s">
        <v>329</v>
      </c>
      <c r="M8" t="s">
        <v>329</v>
      </c>
      <c r="N8" t="s">
        <v>329</v>
      </c>
      <c r="O8" t="s">
        <v>329</v>
      </c>
      <c r="P8" t="s">
        <v>329</v>
      </c>
      <c r="Q8" t="s">
        <v>329</v>
      </c>
      <c r="R8" t="s">
        <v>329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8"/>
  <sheetViews>
    <sheetView workbookViewId="0"/>
  </sheetViews>
  <sheetFormatPr defaultRowHeight="15"/>
  <sheetData>
    <row r="1" spans="1:51">
      <c r="A1" s="2" t="str">
        <f>HYPERLINK("#'Areas to Load'!A1", "Distribution List Members")</f>
        <v>Distribution List Members</v>
      </c>
    </row>
    <row r="2" spans="1:51">
      <c r="A2" s="3" t="s">
        <v>0</v>
      </c>
      <c r="B2" s="1" t="s">
        <v>329</v>
      </c>
      <c r="C2" s="1" t="s">
        <v>329</v>
      </c>
      <c r="D2" s="1" t="s">
        <v>329</v>
      </c>
      <c r="E2" t="s">
        <v>329</v>
      </c>
      <c r="F2" t="s">
        <v>329</v>
      </c>
      <c r="G2" t="s">
        <v>329</v>
      </c>
      <c r="H2" t="s">
        <v>329</v>
      </c>
      <c r="I2" t="s">
        <v>329</v>
      </c>
      <c r="J2" t="s">
        <v>329</v>
      </c>
      <c r="K2" t="s">
        <v>329</v>
      </c>
      <c r="L2" t="s">
        <v>329</v>
      </c>
      <c r="M2" t="s">
        <v>329</v>
      </c>
      <c r="N2" t="s">
        <v>329</v>
      </c>
      <c r="O2" t="s">
        <v>329</v>
      </c>
      <c r="P2" t="s">
        <v>329</v>
      </c>
      <c r="Q2" t="s">
        <v>329</v>
      </c>
      <c r="R2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9</v>
      </c>
      <c r="C3" s="1" t="s">
        <v>6</v>
      </c>
      <c r="D3" s="1" t="s">
        <v>3</v>
      </c>
      <c r="E3" t="s">
        <v>329</v>
      </c>
      <c r="F3" t="s">
        <v>329</v>
      </c>
      <c r="G3" t="s">
        <v>329</v>
      </c>
      <c r="H3" t="s">
        <v>329</v>
      </c>
      <c r="I3" t="s">
        <v>329</v>
      </c>
      <c r="J3" t="s">
        <v>329</v>
      </c>
      <c r="K3" t="s">
        <v>329</v>
      </c>
      <c r="L3" t="s">
        <v>329</v>
      </c>
      <c r="M3" t="s">
        <v>329</v>
      </c>
      <c r="N3" t="s">
        <v>329</v>
      </c>
      <c r="O3" t="s">
        <v>329</v>
      </c>
      <c r="P3" t="s">
        <v>329</v>
      </c>
      <c r="Q3" t="s">
        <v>329</v>
      </c>
      <c r="R3" t="s">
        <v>329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1469</v>
      </c>
      <c r="C4" s="1" t="s">
        <v>1469</v>
      </c>
      <c r="D4" s="1" t="s">
        <v>1469</v>
      </c>
      <c r="E4" t="s">
        <v>329</v>
      </c>
      <c r="F4" t="s">
        <v>329</v>
      </c>
      <c r="G4" t="s">
        <v>329</v>
      </c>
      <c r="H4" t="s">
        <v>329</v>
      </c>
      <c r="I4" t="s">
        <v>329</v>
      </c>
      <c r="J4" t="s">
        <v>329</v>
      </c>
      <c r="K4" t="s">
        <v>329</v>
      </c>
      <c r="L4" t="s">
        <v>329</v>
      </c>
      <c r="M4" t="s">
        <v>329</v>
      </c>
      <c r="N4" t="s">
        <v>329</v>
      </c>
      <c r="O4" t="s">
        <v>329</v>
      </c>
      <c r="P4" t="s">
        <v>329</v>
      </c>
      <c r="Q4" t="s">
        <v>329</v>
      </c>
      <c r="R4" t="s">
        <v>329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1470</v>
      </c>
      <c r="C5" s="1" t="s">
        <v>1470</v>
      </c>
      <c r="D5" s="1" t="s">
        <v>1470</v>
      </c>
      <c r="E5" t="s">
        <v>329</v>
      </c>
      <c r="F5" t="s">
        <v>329</v>
      </c>
      <c r="G5" t="s">
        <v>329</v>
      </c>
      <c r="H5" t="s">
        <v>329</v>
      </c>
      <c r="I5" t="s">
        <v>329</v>
      </c>
      <c r="J5" t="s">
        <v>329</v>
      </c>
      <c r="K5" t="s">
        <v>329</v>
      </c>
      <c r="L5" t="s">
        <v>329</v>
      </c>
      <c r="M5" t="s">
        <v>329</v>
      </c>
      <c r="N5" t="s">
        <v>329</v>
      </c>
      <c r="O5" t="s">
        <v>329</v>
      </c>
      <c r="P5" t="s">
        <v>329</v>
      </c>
      <c r="Q5" t="s">
        <v>329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1471</v>
      </c>
      <c r="D6" s="1" t="s">
        <v>1</v>
      </c>
      <c r="E6" t="s">
        <v>329</v>
      </c>
      <c r="F6" t="s">
        <v>329</v>
      </c>
      <c r="G6" t="s">
        <v>329</v>
      </c>
      <c r="H6" t="s">
        <v>329</v>
      </c>
      <c r="I6" t="s">
        <v>329</v>
      </c>
      <c r="J6" t="s">
        <v>329</v>
      </c>
      <c r="K6" t="s">
        <v>329</v>
      </c>
      <c r="L6" t="s">
        <v>329</v>
      </c>
      <c r="M6" t="s">
        <v>329</v>
      </c>
      <c r="N6" t="s">
        <v>329</v>
      </c>
      <c r="O6" t="s">
        <v>329</v>
      </c>
      <c r="P6" t="s">
        <v>329</v>
      </c>
      <c r="Q6" t="s">
        <v>329</v>
      </c>
      <c r="R6" t="s">
        <v>329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8</v>
      </c>
      <c r="C7" s="1" t="s">
        <v>5</v>
      </c>
      <c r="D7" s="1" t="s">
        <v>2</v>
      </c>
      <c r="E7" t="s">
        <v>329</v>
      </c>
      <c r="F7" t="s">
        <v>329</v>
      </c>
      <c r="G7" t="s">
        <v>329</v>
      </c>
      <c r="H7" t="s">
        <v>329</v>
      </c>
      <c r="I7" t="s">
        <v>329</v>
      </c>
      <c r="J7" t="s">
        <v>329</v>
      </c>
      <c r="K7" t="s">
        <v>329</v>
      </c>
      <c r="L7" t="s">
        <v>329</v>
      </c>
      <c r="M7" t="s">
        <v>329</v>
      </c>
      <c r="N7" t="s">
        <v>329</v>
      </c>
      <c r="O7" t="s">
        <v>329</v>
      </c>
      <c r="P7" t="s">
        <v>329</v>
      </c>
      <c r="Q7" t="s">
        <v>329</v>
      </c>
      <c r="R7" t="s">
        <v>329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10</v>
      </c>
      <c r="C8" s="2" t="s">
        <v>7</v>
      </c>
      <c r="D8" s="2" t="s">
        <v>4</v>
      </c>
      <c r="E8" t="s">
        <v>329</v>
      </c>
      <c r="F8" t="s">
        <v>329</v>
      </c>
      <c r="G8" t="s">
        <v>329</v>
      </c>
      <c r="H8" t="s">
        <v>329</v>
      </c>
      <c r="I8" t="s">
        <v>329</v>
      </c>
      <c r="J8" t="s">
        <v>329</v>
      </c>
      <c r="K8" t="s">
        <v>329</v>
      </c>
      <c r="L8" t="s">
        <v>329</v>
      </c>
      <c r="M8" t="s">
        <v>329</v>
      </c>
      <c r="N8" t="s">
        <v>329</v>
      </c>
      <c r="O8" t="s">
        <v>329</v>
      </c>
      <c r="P8" t="s">
        <v>329</v>
      </c>
      <c r="Q8" t="s">
        <v>329</v>
      </c>
      <c r="R8" t="s">
        <v>329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8"/>
  <sheetViews>
    <sheetView workbookViewId="0"/>
  </sheetViews>
  <sheetFormatPr defaultRowHeight="15"/>
  <sheetData>
    <row r="1" spans="1:51">
      <c r="A1" s="2" t="str">
        <f>HYPERLINK("#'Areas to Load'!A1", "Account ")</f>
        <v xml:space="preserve">Account </v>
      </c>
    </row>
    <row r="2" spans="1:51">
      <c r="A2" s="3" t="s">
        <v>11</v>
      </c>
      <c r="B2" s="1" t="s">
        <v>329</v>
      </c>
      <c r="C2" s="1" t="s">
        <v>329</v>
      </c>
      <c r="D2" s="1" t="s">
        <v>329</v>
      </c>
      <c r="E2" s="1" t="str">
        <f>HYPERLINK("#'LOVs'!fsatype1063", "fsatype1063")</f>
        <v>fsatype1063</v>
      </c>
      <c r="F2" s="1" t="str">
        <f>HYPERLINK("#'LOVs'!fstype1058", "fstype1058")</f>
        <v>fstype1058</v>
      </c>
      <c r="G2" s="1" t="s">
        <v>329</v>
      </c>
      <c r="H2" s="1" t="s">
        <v>329</v>
      </c>
      <c r="I2" s="1" t="s">
        <v>329</v>
      </c>
      <c r="J2" s="1" t="s">
        <v>329</v>
      </c>
      <c r="K2" s="1" t="s">
        <v>329</v>
      </c>
      <c r="L2" s="1" t="s">
        <v>329</v>
      </c>
      <c r="M2" s="1" t="s">
        <v>329</v>
      </c>
      <c r="N2" s="1" t="s">
        <v>329</v>
      </c>
      <c r="O2" s="1" t="s">
        <v>329</v>
      </c>
      <c r="P2" s="1" t="s">
        <v>329</v>
      </c>
      <c r="Q2" t="s">
        <v>329</v>
      </c>
      <c r="R2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15</v>
      </c>
      <c r="C3" s="1" t="s">
        <v>17</v>
      </c>
      <c r="D3" s="1" t="s">
        <v>19</v>
      </c>
      <c r="E3" s="1" t="s">
        <v>22</v>
      </c>
      <c r="F3" s="1" t="s">
        <v>24</v>
      </c>
      <c r="G3" s="1" t="s">
        <v>13</v>
      </c>
      <c r="H3" s="1" t="s">
        <v>26</v>
      </c>
      <c r="I3" s="1" t="s">
        <v>26</v>
      </c>
      <c r="J3" s="1" t="s">
        <v>26</v>
      </c>
      <c r="K3" s="1" t="s">
        <v>26</v>
      </c>
      <c r="L3" s="1" t="s">
        <v>26</v>
      </c>
      <c r="M3" s="1" t="s">
        <v>26</v>
      </c>
      <c r="N3" s="1" t="s">
        <v>26</v>
      </c>
      <c r="O3" s="1" t="s">
        <v>26</v>
      </c>
      <c r="P3" s="1" t="s">
        <v>26</v>
      </c>
      <c r="Q3" t="s">
        <v>329</v>
      </c>
      <c r="R3" t="s">
        <v>329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1469</v>
      </c>
      <c r="C4" s="1" t="s">
        <v>1469</v>
      </c>
      <c r="D4" s="1" t="s">
        <v>1469</v>
      </c>
      <c r="E4" s="1" t="s">
        <v>1505</v>
      </c>
      <c r="F4" s="1" t="s">
        <v>1505</v>
      </c>
      <c r="G4" s="1" t="s">
        <v>1469</v>
      </c>
      <c r="H4" s="1" t="s">
        <v>1513</v>
      </c>
      <c r="I4" s="1" t="s">
        <v>1513</v>
      </c>
      <c r="J4" s="1" t="s">
        <v>1513</v>
      </c>
      <c r="K4" s="1" t="s">
        <v>1513</v>
      </c>
      <c r="L4" s="1" t="s">
        <v>1513</v>
      </c>
      <c r="M4" s="1" t="s">
        <v>1513</v>
      </c>
      <c r="N4" s="1" t="s">
        <v>1513</v>
      </c>
      <c r="O4" s="1" t="s">
        <v>1513</v>
      </c>
      <c r="P4" s="1" t="s">
        <v>1513</v>
      </c>
      <c r="Q4" t="s">
        <v>329</v>
      </c>
      <c r="R4" t="s">
        <v>329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1475</v>
      </c>
      <c r="C5" s="1" t="s">
        <v>16</v>
      </c>
      <c r="D5" s="1" t="s">
        <v>1475</v>
      </c>
      <c r="E5" s="1" t="s">
        <v>1470</v>
      </c>
      <c r="F5" s="1" t="s">
        <v>1470</v>
      </c>
      <c r="G5" s="1" t="s">
        <v>1470</v>
      </c>
      <c r="H5" s="1" t="s">
        <v>1514</v>
      </c>
      <c r="I5" s="1" t="s">
        <v>1514</v>
      </c>
      <c r="J5" s="1" t="s">
        <v>1514</v>
      </c>
      <c r="K5" s="1" t="s">
        <v>1514</v>
      </c>
      <c r="L5" s="1" t="s">
        <v>1514</v>
      </c>
      <c r="M5" s="1" t="s">
        <v>1514</v>
      </c>
      <c r="N5" s="1" t="s">
        <v>1514</v>
      </c>
      <c r="O5" s="1" t="s">
        <v>1514</v>
      </c>
      <c r="P5" s="1" t="s">
        <v>1514</v>
      </c>
      <c r="Q5" t="s">
        <v>329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1476</v>
      </c>
      <c r="D6" s="1" t="s">
        <v>1476</v>
      </c>
      <c r="E6" s="1" t="s">
        <v>1476</v>
      </c>
      <c r="F6" s="1" t="s">
        <v>1476</v>
      </c>
      <c r="G6" s="1" t="s">
        <v>1471</v>
      </c>
      <c r="H6" s="1" t="s">
        <v>1471</v>
      </c>
      <c r="I6" s="1" t="s">
        <v>1471</v>
      </c>
      <c r="J6" s="1" t="s">
        <v>1471</v>
      </c>
      <c r="K6" s="1" t="s">
        <v>1471</v>
      </c>
      <c r="L6" s="1" t="s">
        <v>1471</v>
      </c>
      <c r="M6" s="1" t="s">
        <v>1471</v>
      </c>
      <c r="N6" s="1" t="s">
        <v>1471</v>
      </c>
      <c r="O6" s="1" t="s">
        <v>1471</v>
      </c>
      <c r="P6" s="1" t="s">
        <v>1471</v>
      </c>
      <c r="Q6" t="s">
        <v>329</v>
      </c>
      <c r="R6" t="s">
        <v>329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1477</v>
      </c>
      <c r="C7" s="1" t="s">
        <v>1525</v>
      </c>
      <c r="D7" s="1" t="s">
        <v>18</v>
      </c>
      <c r="E7" s="1" t="s">
        <v>21</v>
      </c>
      <c r="F7" s="1" t="s">
        <v>23</v>
      </c>
      <c r="G7" s="1" t="s">
        <v>12</v>
      </c>
      <c r="H7" s="1" t="s">
        <v>25</v>
      </c>
      <c r="I7" s="1" t="s">
        <v>28</v>
      </c>
      <c r="J7" s="1" t="s">
        <v>30</v>
      </c>
      <c r="K7" s="1" t="s">
        <v>32</v>
      </c>
      <c r="L7" s="1" t="s">
        <v>34</v>
      </c>
      <c r="M7" s="1" t="s">
        <v>36</v>
      </c>
      <c r="N7" s="1" t="s">
        <v>38</v>
      </c>
      <c r="O7" s="1" t="s">
        <v>40</v>
      </c>
      <c r="P7" s="1" t="s">
        <v>42</v>
      </c>
      <c r="Q7" t="s">
        <v>329</v>
      </c>
      <c r="R7" t="s">
        <v>329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1509</v>
      </c>
      <c r="C8" s="3" t="s">
        <v>1527</v>
      </c>
      <c r="D8" s="3" t="s">
        <v>20</v>
      </c>
      <c r="E8" s="3" t="s">
        <v>706</v>
      </c>
      <c r="F8" s="3" t="s">
        <v>738</v>
      </c>
      <c r="G8" s="2" t="s">
        <v>14</v>
      </c>
      <c r="H8" s="2" t="s">
        <v>27</v>
      </c>
      <c r="I8" s="2" t="s">
        <v>29</v>
      </c>
      <c r="J8" s="2" t="s">
        <v>31</v>
      </c>
      <c r="K8" s="2" t="s">
        <v>33</v>
      </c>
      <c r="L8" s="2" t="s">
        <v>35</v>
      </c>
      <c r="M8" s="2" t="s">
        <v>37</v>
      </c>
      <c r="N8" s="2" t="s">
        <v>39</v>
      </c>
      <c r="O8" s="2" t="s">
        <v>41</v>
      </c>
      <c r="P8" s="2" t="s">
        <v>43</v>
      </c>
      <c r="Q8" t="s">
        <v>329</v>
      </c>
      <c r="R8" t="s">
        <v>329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Y8"/>
  <sheetViews>
    <sheetView workbookViewId="0"/>
  </sheetViews>
  <sheetFormatPr defaultRowHeight="15"/>
  <sheetData>
    <row r="1" spans="1:51">
      <c r="A1" s="2" t="str">
        <f>HYPERLINK("#'Areas to Load'!A1", "Account Linkages")</f>
        <v>Account Linkages</v>
      </c>
    </row>
    <row r="2" spans="1:51">
      <c r="A2" s="3" t="s">
        <v>44</v>
      </c>
      <c r="B2" s="1" t="s">
        <v>329</v>
      </c>
      <c r="C2" s="1" t="str">
        <f>HYPERLINK("#'LOVsLists'!FSA_INTER1476", "FSA_INTER1476")</f>
        <v>FSA_INTER1476</v>
      </c>
      <c r="D2" s="1" t="s">
        <v>329</v>
      </c>
      <c r="E2" t="s">
        <v>329</v>
      </c>
      <c r="F2" t="s">
        <v>329</v>
      </c>
      <c r="G2" t="s">
        <v>329</v>
      </c>
      <c r="H2" t="s">
        <v>329</v>
      </c>
      <c r="I2" t="s">
        <v>329</v>
      </c>
      <c r="J2" t="s">
        <v>329</v>
      </c>
      <c r="K2" t="s">
        <v>329</v>
      </c>
      <c r="L2" t="s">
        <v>329</v>
      </c>
      <c r="M2" t="s">
        <v>329</v>
      </c>
      <c r="N2" t="s">
        <v>329</v>
      </c>
      <c r="O2" t="s">
        <v>329</v>
      </c>
      <c r="P2" t="s">
        <v>329</v>
      </c>
      <c r="Q2" t="s">
        <v>329</v>
      </c>
      <c r="R2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49</v>
      </c>
      <c r="C3" s="1" t="s">
        <v>51</v>
      </c>
      <c r="D3" s="1" t="s">
        <v>46</v>
      </c>
      <c r="E3" t="s">
        <v>329</v>
      </c>
      <c r="F3" t="s">
        <v>329</v>
      </c>
      <c r="G3" t="s">
        <v>329</v>
      </c>
      <c r="H3" t="s">
        <v>329</v>
      </c>
      <c r="I3" t="s">
        <v>329</v>
      </c>
      <c r="J3" t="s">
        <v>329</v>
      </c>
      <c r="K3" t="s">
        <v>329</v>
      </c>
      <c r="L3" t="s">
        <v>329</v>
      </c>
      <c r="M3" t="s">
        <v>329</v>
      </c>
      <c r="N3" t="s">
        <v>329</v>
      </c>
      <c r="O3" t="s">
        <v>329</v>
      </c>
      <c r="P3" t="s">
        <v>329</v>
      </c>
      <c r="Q3" t="s">
        <v>329</v>
      </c>
      <c r="R3" t="s">
        <v>329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1469</v>
      </c>
      <c r="C4" s="1" t="s">
        <v>1505</v>
      </c>
      <c r="D4" s="1" t="s">
        <v>1469</v>
      </c>
      <c r="E4" t="s">
        <v>329</v>
      </c>
      <c r="F4" t="s">
        <v>329</v>
      </c>
      <c r="G4" t="s">
        <v>329</v>
      </c>
      <c r="H4" t="s">
        <v>329</v>
      </c>
      <c r="I4" t="s">
        <v>329</v>
      </c>
      <c r="J4" t="s">
        <v>329</v>
      </c>
      <c r="K4" t="s">
        <v>329</v>
      </c>
      <c r="L4" t="s">
        <v>329</v>
      </c>
      <c r="M4" t="s">
        <v>329</v>
      </c>
      <c r="N4" t="s">
        <v>329</v>
      </c>
      <c r="O4" t="s">
        <v>329</v>
      </c>
      <c r="P4" t="s">
        <v>329</v>
      </c>
      <c r="Q4" t="s">
        <v>329</v>
      </c>
      <c r="R4" t="s">
        <v>329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1470</v>
      </c>
      <c r="C5" s="1" t="s">
        <v>1470</v>
      </c>
      <c r="D5" s="1" t="s">
        <v>1470</v>
      </c>
      <c r="E5" t="s">
        <v>329</v>
      </c>
      <c r="F5" t="s">
        <v>329</v>
      </c>
      <c r="G5" t="s">
        <v>329</v>
      </c>
      <c r="H5" t="s">
        <v>329</v>
      </c>
      <c r="I5" t="s">
        <v>329</v>
      </c>
      <c r="J5" t="s">
        <v>329</v>
      </c>
      <c r="K5" t="s">
        <v>329</v>
      </c>
      <c r="L5" t="s">
        <v>329</v>
      </c>
      <c r="M5" t="s">
        <v>329</v>
      </c>
      <c r="N5" t="s">
        <v>329</v>
      </c>
      <c r="O5" t="s">
        <v>329</v>
      </c>
      <c r="P5" t="s">
        <v>329</v>
      </c>
      <c r="Q5" t="s">
        <v>329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1476</v>
      </c>
      <c r="D6" s="1" t="s">
        <v>1476</v>
      </c>
      <c r="E6" t="s">
        <v>329</v>
      </c>
      <c r="F6" t="s">
        <v>329</v>
      </c>
      <c r="G6" t="s">
        <v>329</v>
      </c>
      <c r="H6" t="s">
        <v>329</v>
      </c>
      <c r="I6" t="s">
        <v>329</v>
      </c>
      <c r="J6" t="s">
        <v>329</v>
      </c>
      <c r="K6" t="s">
        <v>329</v>
      </c>
      <c r="L6" t="s">
        <v>329</v>
      </c>
      <c r="M6" t="s">
        <v>329</v>
      </c>
      <c r="N6" t="s">
        <v>329</v>
      </c>
      <c r="O6" t="s">
        <v>329</v>
      </c>
      <c r="P6" t="s">
        <v>329</v>
      </c>
      <c r="Q6" t="s">
        <v>329</v>
      </c>
      <c r="R6" t="s">
        <v>329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48</v>
      </c>
      <c r="C7" s="1" t="s">
        <v>1506</v>
      </c>
      <c r="D7" s="1" t="s">
        <v>45</v>
      </c>
      <c r="E7" t="s">
        <v>329</v>
      </c>
      <c r="F7" t="s">
        <v>329</v>
      </c>
      <c r="G7" t="s">
        <v>329</v>
      </c>
      <c r="H7" t="s">
        <v>329</v>
      </c>
      <c r="I7" t="s">
        <v>329</v>
      </c>
      <c r="J7" t="s">
        <v>329</v>
      </c>
      <c r="K7" t="s">
        <v>329</v>
      </c>
      <c r="L7" t="s">
        <v>329</v>
      </c>
      <c r="M7" t="s">
        <v>329</v>
      </c>
      <c r="N7" t="s">
        <v>329</v>
      </c>
      <c r="O7" t="s">
        <v>329</v>
      </c>
      <c r="P7" t="s">
        <v>329</v>
      </c>
      <c r="Q7" t="s">
        <v>329</v>
      </c>
      <c r="R7" t="s">
        <v>329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50</v>
      </c>
      <c r="C8" s="3" t="s">
        <v>1140</v>
      </c>
      <c r="D8" s="3" t="s">
        <v>47</v>
      </c>
      <c r="E8" t="s">
        <v>329</v>
      </c>
      <c r="F8" t="s">
        <v>329</v>
      </c>
      <c r="G8" t="s">
        <v>329</v>
      </c>
      <c r="H8" t="s">
        <v>329</v>
      </c>
      <c r="I8" t="s">
        <v>329</v>
      </c>
      <c r="J8" t="s">
        <v>329</v>
      </c>
      <c r="K8" t="s">
        <v>329</v>
      </c>
      <c r="L8" t="s">
        <v>329</v>
      </c>
      <c r="M8" t="s">
        <v>329</v>
      </c>
      <c r="N8" t="s">
        <v>329</v>
      </c>
      <c r="O8" t="s">
        <v>329</v>
      </c>
      <c r="P8" t="s">
        <v>329</v>
      </c>
      <c r="Q8" t="s">
        <v>329</v>
      </c>
      <c r="R8" t="s">
        <v>329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Y8"/>
  <sheetViews>
    <sheetView workbookViewId="0"/>
  </sheetViews>
  <sheetFormatPr defaultRowHeight="15"/>
  <sheetData>
    <row r="1" spans="1:51">
      <c r="A1" s="2" t="str">
        <f>HYPERLINK("#'Areas to Load'!A1", "Profile Linkages")</f>
        <v>Profile Linkages</v>
      </c>
    </row>
    <row r="2" spans="1:51">
      <c r="A2" s="3" t="s">
        <v>52</v>
      </c>
      <c r="B2" s="1" t="s">
        <v>329</v>
      </c>
      <c r="C2" s="1" t="s">
        <v>329</v>
      </c>
      <c r="D2" s="1" t="str">
        <f>HYPERLINK("#'LOVsLists'!PROF_INTER2656", "PROF_INTER2656")</f>
        <v>PROF_INTER2656</v>
      </c>
      <c r="E2" t="s">
        <v>329</v>
      </c>
      <c r="F2" t="s">
        <v>329</v>
      </c>
      <c r="G2" t="s">
        <v>329</v>
      </c>
      <c r="H2" t="s">
        <v>329</v>
      </c>
      <c r="I2" t="s">
        <v>329</v>
      </c>
      <c r="J2" t="s">
        <v>329</v>
      </c>
      <c r="K2" t="s">
        <v>329</v>
      </c>
      <c r="L2" t="s">
        <v>329</v>
      </c>
      <c r="M2" t="s">
        <v>329</v>
      </c>
      <c r="N2" t="s">
        <v>329</v>
      </c>
      <c r="O2" t="s">
        <v>329</v>
      </c>
      <c r="P2" t="s">
        <v>329</v>
      </c>
      <c r="Q2" t="s">
        <v>329</v>
      </c>
      <c r="R2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55</v>
      </c>
      <c r="C3" s="1" t="s">
        <v>53</v>
      </c>
      <c r="D3" s="1" t="s">
        <v>57</v>
      </c>
      <c r="E3" t="s">
        <v>329</v>
      </c>
      <c r="F3" t="s">
        <v>329</v>
      </c>
      <c r="G3" t="s">
        <v>329</v>
      </c>
      <c r="H3" t="s">
        <v>329</v>
      </c>
      <c r="I3" t="s">
        <v>329</v>
      </c>
      <c r="J3" t="s">
        <v>329</v>
      </c>
      <c r="K3" t="s">
        <v>329</v>
      </c>
      <c r="L3" t="s">
        <v>329</v>
      </c>
      <c r="M3" t="s">
        <v>329</v>
      </c>
      <c r="N3" t="s">
        <v>329</v>
      </c>
      <c r="O3" t="s">
        <v>329</v>
      </c>
      <c r="P3" t="s">
        <v>329</v>
      </c>
      <c r="Q3" t="s">
        <v>329</v>
      </c>
      <c r="R3" t="s">
        <v>329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1469</v>
      </c>
      <c r="C4" s="1" t="s">
        <v>1469</v>
      </c>
      <c r="D4" s="1" t="s">
        <v>1505</v>
      </c>
      <c r="E4" t="s">
        <v>329</v>
      </c>
      <c r="F4" t="s">
        <v>329</v>
      </c>
      <c r="G4" t="s">
        <v>329</v>
      </c>
      <c r="H4" t="s">
        <v>329</v>
      </c>
      <c r="I4" t="s">
        <v>329</v>
      </c>
      <c r="J4" t="s">
        <v>329</v>
      </c>
      <c r="K4" t="s">
        <v>329</v>
      </c>
      <c r="L4" t="s">
        <v>329</v>
      </c>
      <c r="M4" t="s">
        <v>329</v>
      </c>
      <c r="N4" t="s">
        <v>329</v>
      </c>
      <c r="O4" t="s">
        <v>329</v>
      </c>
      <c r="P4" t="s">
        <v>329</v>
      </c>
      <c r="Q4" t="s">
        <v>329</v>
      </c>
      <c r="R4" t="s">
        <v>329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1470</v>
      </c>
      <c r="C5" s="1" t="s">
        <v>1470</v>
      </c>
      <c r="D5" s="1" t="s">
        <v>1470</v>
      </c>
      <c r="E5" t="s">
        <v>329</v>
      </c>
      <c r="F5" t="s">
        <v>329</v>
      </c>
      <c r="G5" t="s">
        <v>329</v>
      </c>
      <c r="H5" t="s">
        <v>329</v>
      </c>
      <c r="I5" t="s">
        <v>329</v>
      </c>
      <c r="J5" t="s">
        <v>329</v>
      </c>
      <c r="K5" t="s">
        <v>329</v>
      </c>
      <c r="L5" t="s">
        <v>329</v>
      </c>
      <c r="M5" t="s">
        <v>329</v>
      </c>
      <c r="N5" t="s">
        <v>329</v>
      </c>
      <c r="O5" t="s">
        <v>329</v>
      </c>
      <c r="P5" t="s">
        <v>329</v>
      </c>
      <c r="Q5" t="s">
        <v>329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1476</v>
      </c>
      <c r="D6" s="1" t="s">
        <v>1476</v>
      </c>
      <c r="E6" t="s">
        <v>329</v>
      </c>
      <c r="F6" t="s">
        <v>329</v>
      </c>
      <c r="G6" t="s">
        <v>329</v>
      </c>
      <c r="H6" t="s">
        <v>329</v>
      </c>
      <c r="I6" t="s">
        <v>329</v>
      </c>
      <c r="J6" t="s">
        <v>329</v>
      </c>
      <c r="K6" t="s">
        <v>329</v>
      </c>
      <c r="L6" t="s">
        <v>329</v>
      </c>
      <c r="M6" t="s">
        <v>329</v>
      </c>
      <c r="N6" t="s">
        <v>329</v>
      </c>
      <c r="O6" t="s">
        <v>329</v>
      </c>
      <c r="P6" t="s">
        <v>329</v>
      </c>
      <c r="Q6" t="s">
        <v>329</v>
      </c>
      <c r="R6" t="s">
        <v>329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54</v>
      </c>
      <c r="C7" s="1" t="s">
        <v>45</v>
      </c>
      <c r="D7" s="1" t="s">
        <v>1506</v>
      </c>
      <c r="E7" t="s">
        <v>329</v>
      </c>
      <c r="F7" t="s">
        <v>329</v>
      </c>
      <c r="G7" t="s">
        <v>329</v>
      </c>
      <c r="H7" t="s">
        <v>329</v>
      </c>
      <c r="I7" t="s">
        <v>329</v>
      </c>
      <c r="J7" t="s">
        <v>329</v>
      </c>
      <c r="K7" t="s">
        <v>329</v>
      </c>
      <c r="L7" t="s">
        <v>329</v>
      </c>
      <c r="M7" t="s">
        <v>329</v>
      </c>
      <c r="N7" t="s">
        <v>329</v>
      </c>
      <c r="O7" t="s">
        <v>329</v>
      </c>
      <c r="P7" t="s">
        <v>329</v>
      </c>
      <c r="Q7" t="s">
        <v>329</v>
      </c>
      <c r="R7" t="s">
        <v>329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56</v>
      </c>
      <c r="C8" s="3" t="s">
        <v>47</v>
      </c>
      <c r="D8" s="3" t="s">
        <v>1140</v>
      </c>
      <c r="E8" t="s">
        <v>329</v>
      </c>
      <c r="F8" t="s">
        <v>329</v>
      </c>
      <c r="G8" t="s">
        <v>329</v>
      </c>
      <c r="H8" t="s">
        <v>329</v>
      </c>
      <c r="I8" t="s">
        <v>329</v>
      </c>
      <c r="J8" t="s">
        <v>329</v>
      </c>
      <c r="K8" t="s">
        <v>329</v>
      </c>
      <c r="L8" t="s">
        <v>329</v>
      </c>
      <c r="M8" t="s">
        <v>329</v>
      </c>
      <c r="N8" t="s">
        <v>329</v>
      </c>
      <c r="O8" t="s">
        <v>329</v>
      </c>
      <c r="P8" t="s">
        <v>329</v>
      </c>
      <c r="Q8" t="s">
        <v>329</v>
      </c>
      <c r="R8" t="s">
        <v>329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Y8"/>
  <sheetViews>
    <sheetView workbookViewId="0"/>
  </sheetViews>
  <sheetFormatPr defaultRowHeight="15"/>
  <sheetData>
    <row r="1" spans="1:51">
      <c r="A1" s="2" t="str">
        <f>HYPERLINK("#'Areas to Load'!A1", "Entity Definition")</f>
        <v>Entity Definition</v>
      </c>
    </row>
    <row r="2" spans="1:51">
      <c r="A2" s="3" t="s">
        <v>58</v>
      </c>
      <c r="B2" s="1" t="s">
        <v>329</v>
      </c>
      <c r="C2" s="1" t="s">
        <v>329</v>
      </c>
      <c r="D2" s="1" t="s">
        <v>329</v>
      </c>
      <c r="E2" s="1" t="s">
        <v>329</v>
      </c>
      <c r="F2" s="1" t="s">
        <v>329</v>
      </c>
      <c r="G2" s="1" t="s">
        <v>329</v>
      </c>
      <c r="H2" s="1" t="s">
        <v>329</v>
      </c>
      <c r="I2" s="1" t="s">
        <v>329</v>
      </c>
      <c r="J2" s="1" t="s">
        <v>329</v>
      </c>
      <c r="K2" s="1" t="s">
        <v>329</v>
      </c>
      <c r="L2" s="1" t="s">
        <v>329</v>
      </c>
      <c r="M2" t="s">
        <v>329</v>
      </c>
      <c r="N2" t="s">
        <v>329</v>
      </c>
      <c r="O2" t="s">
        <v>329</v>
      </c>
      <c r="P2" t="s">
        <v>329</v>
      </c>
      <c r="Q2" t="s">
        <v>329</v>
      </c>
      <c r="R2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71</v>
      </c>
      <c r="C3" s="1" t="s">
        <v>72</v>
      </c>
      <c r="D3" s="1" t="s">
        <v>73</v>
      </c>
      <c r="E3" s="1" t="s">
        <v>75</v>
      </c>
      <c r="F3" s="1" t="s">
        <v>69</v>
      </c>
      <c r="G3" s="1" t="s">
        <v>66</v>
      </c>
      <c r="H3" s="1" t="s">
        <v>63</v>
      </c>
      <c r="I3" s="1" t="s">
        <v>60</v>
      </c>
      <c r="J3" s="1" t="s">
        <v>79</v>
      </c>
      <c r="K3" s="1" t="s">
        <v>83</v>
      </c>
      <c r="L3" s="1" t="s">
        <v>87</v>
      </c>
      <c r="M3" t="s">
        <v>329</v>
      </c>
      <c r="N3" t="s">
        <v>329</v>
      </c>
      <c r="O3" t="s">
        <v>329</v>
      </c>
      <c r="P3" t="s">
        <v>329</v>
      </c>
      <c r="Q3" t="s">
        <v>329</v>
      </c>
      <c r="R3" t="s">
        <v>329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1469</v>
      </c>
      <c r="C4" s="1" t="s">
        <v>1469</v>
      </c>
      <c r="D4" s="1" t="s">
        <v>1469</v>
      </c>
      <c r="E4" s="1" t="s">
        <v>1469</v>
      </c>
      <c r="F4" s="1" t="s">
        <v>1469</v>
      </c>
      <c r="G4" s="1" t="s">
        <v>1469</v>
      </c>
      <c r="H4" s="1" t="s">
        <v>1469</v>
      </c>
      <c r="I4" s="1" t="s">
        <v>1469</v>
      </c>
      <c r="J4" s="1" t="s">
        <v>1494</v>
      </c>
      <c r="K4" s="1" t="s">
        <v>1494</v>
      </c>
      <c r="L4" s="1" t="s">
        <v>1494</v>
      </c>
      <c r="M4" t="s">
        <v>329</v>
      </c>
      <c r="N4" t="s">
        <v>329</v>
      </c>
      <c r="O4" t="s">
        <v>329</v>
      </c>
      <c r="P4" t="s">
        <v>329</v>
      </c>
      <c r="Q4" t="s">
        <v>329</v>
      </c>
      <c r="R4" t="s">
        <v>329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1475</v>
      </c>
      <c r="C5" s="1" t="s">
        <v>1470</v>
      </c>
      <c r="D5" s="1" t="s">
        <v>16</v>
      </c>
      <c r="E5" s="1" t="s">
        <v>16</v>
      </c>
      <c r="F5" s="1" t="s">
        <v>1470</v>
      </c>
      <c r="G5" s="1" t="s">
        <v>1470</v>
      </c>
      <c r="H5" s="1" t="s">
        <v>1470</v>
      </c>
      <c r="I5" s="1" t="s">
        <v>1470</v>
      </c>
      <c r="J5" s="1" t="s">
        <v>77</v>
      </c>
      <c r="K5" s="1" t="s">
        <v>81</v>
      </c>
      <c r="L5" s="1" t="s">
        <v>85</v>
      </c>
      <c r="M5" t="s">
        <v>329</v>
      </c>
      <c r="N5" t="s">
        <v>329</v>
      </c>
      <c r="O5" t="s">
        <v>329</v>
      </c>
      <c r="P5" t="s">
        <v>329</v>
      </c>
      <c r="Q5" t="s">
        <v>329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1476</v>
      </c>
      <c r="D6" s="1" t="s">
        <v>1476</v>
      </c>
      <c r="E6" s="1" t="s">
        <v>1471</v>
      </c>
      <c r="F6" s="1" t="s">
        <v>1471</v>
      </c>
      <c r="G6" s="1" t="s">
        <v>1476</v>
      </c>
      <c r="H6" s="1" t="s">
        <v>1471</v>
      </c>
      <c r="I6" s="1" t="s">
        <v>1471</v>
      </c>
      <c r="J6" s="1" t="s">
        <v>1471</v>
      </c>
      <c r="K6" s="1" t="s">
        <v>1471</v>
      </c>
      <c r="L6" s="1" t="s">
        <v>1471</v>
      </c>
      <c r="M6" t="s">
        <v>329</v>
      </c>
      <c r="N6" t="s">
        <v>329</v>
      </c>
      <c r="O6" t="s">
        <v>329</v>
      </c>
      <c r="P6" t="s">
        <v>329</v>
      </c>
      <c r="Q6" t="s">
        <v>329</v>
      </c>
      <c r="R6" t="s">
        <v>329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70</v>
      </c>
      <c r="C7" s="1" t="s">
        <v>1477</v>
      </c>
      <c r="D7" s="1" t="s">
        <v>1525</v>
      </c>
      <c r="E7" s="1" t="s">
        <v>74</v>
      </c>
      <c r="F7" s="1" t="s">
        <v>68</v>
      </c>
      <c r="G7" s="1" t="s">
        <v>65</v>
      </c>
      <c r="H7" s="1" t="s">
        <v>62</v>
      </c>
      <c r="I7" s="1" t="s">
        <v>59</v>
      </c>
      <c r="J7" s="1" t="s">
        <v>78</v>
      </c>
      <c r="K7" s="1" t="s">
        <v>82</v>
      </c>
      <c r="L7" s="1" t="s">
        <v>86</v>
      </c>
      <c r="M7" t="s">
        <v>329</v>
      </c>
      <c r="N7" t="s">
        <v>329</v>
      </c>
      <c r="O7" t="s">
        <v>329</v>
      </c>
      <c r="P7" t="s">
        <v>329</v>
      </c>
      <c r="Q7" t="s">
        <v>329</v>
      </c>
      <c r="R7" t="s">
        <v>329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1230</v>
      </c>
      <c r="C8" s="3" t="s">
        <v>1509</v>
      </c>
      <c r="D8" s="3" t="s">
        <v>1527</v>
      </c>
      <c r="E8" s="2" t="s">
        <v>76</v>
      </c>
      <c r="F8" s="2" t="s">
        <v>14</v>
      </c>
      <c r="G8" s="3" t="s">
        <v>67</v>
      </c>
      <c r="H8" s="2" t="s">
        <v>64</v>
      </c>
      <c r="I8" s="2" t="s">
        <v>61</v>
      </c>
      <c r="J8" s="2" t="s">
        <v>80</v>
      </c>
      <c r="K8" s="2" t="s">
        <v>84</v>
      </c>
      <c r="L8" s="2" t="s">
        <v>88</v>
      </c>
      <c r="M8" t="s">
        <v>329</v>
      </c>
      <c r="N8" t="s">
        <v>329</v>
      </c>
      <c r="O8" t="s">
        <v>329</v>
      </c>
      <c r="P8" t="s">
        <v>329</v>
      </c>
      <c r="Q8" t="s">
        <v>329</v>
      </c>
      <c r="R8" t="s">
        <v>329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Y8"/>
  <sheetViews>
    <sheetView tabSelected="1" workbookViewId="0">
      <selection activeCell="J2" sqref="J2"/>
    </sheetView>
  </sheetViews>
  <sheetFormatPr defaultRowHeight="15"/>
  <cols>
    <col min="10" max="10" width="19.28515625" customWidth="1"/>
  </cols>
  <sheetData>
    <row r="1" spans="1:51">
      <c r="A1" s="2" t="str">
        <f>HYPERLINK("#'Areas to Load'!A1", "Close Tasks Definition")</f>
        <v>Close Tasks Definition</v>
      </c>
    </row>
    <row r="2" spans="1:51">
      <c r="A2" s="3" t="s">
        <v>58</v>
      </c>
      <c r="B2" s="1" t="s">
        <v>329</v>
      </c>
      <c r="C2" s="1" t="s">
        <v>329</v>
      </c>
      <c r="D2" s="1" t="s">
        <v>329</v>
      </c>
      <c r="E2" s="1" t="s">
        <v>329</v>
      </c>
      <c r="F2" s="1" t="s">
        <v>329</v>
      </c>
      <c r="G2" s="1" t="s">
        <v>329</v>
      </c>
      <c r="H2" s="1" t="s">
        <v>329</v>
      </c>
      <c r="I2" s="1" t="s">
        <v>329</v>
      </c>
      <c r="J2" s="1" t="str">
        <f>HYPERLINK("#'LOVs'!closetasktype1061", "closetasktype1061")</f>
        <v>closetasktype1061</v>
      </c>
      <c r="K2" s="1" t="s">
        <v>329</v>
      </c>
      <c r="L2" s="1" t="s">
        <v>329</v>
      </c>
      <c r="M2" s="1" t="s">
        <v>329</v>
      </c>
      <c r="N2" s="1" t="str">
        <f>HYPERLINK("#'LOVs'!closefrequency1055", "closefrequency1055")</f>
        <v>closefrequency1055</v>
      </c>
      <c r="O2" s="1" t="s">
        <v>329</v>
      </c>
      <c r="P2" s="1" t="s">
        <v>329</v>
      </c>
      <c r="Q2" s="1" t="s">
        <v>329</v>
      </c>
      <c r="R2" s="1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71</v>
      </c>
      <c r="C3" s="1" t="s">
        <v>72</v>
      </c>
      <c r="D3" s="1" t="s">
        <v>73</v>
      </c>
      <c r="E3" s="1" t="s">
        <v>75</v>
      </c>
      <c r="F3" s="1" t="s">
        <v>69</v>
      </c>
      <c r="G3" s="1" t="s">
        <v>66</v>
      </c>
      <c r="H3" s="1" t="s">
        <v>63</v>
      </c>
      <c r="I3" s="1" t="s">
        <v>60</v>
      </c>
      <c r="J3" s="1" t="s">
        <v>96</v>
      </c>
      <c r="K3" s="1" t="s">
        <v>98</v>
      </c>
      <c r="L3" s="1" t="s">
        <v>101</v>
      </c>
      <c r="M3" s="1" t="s">
        <v>104</v>
      </c>
      <c r="N3" s="1" t="s">
        <v>107</v>
      </c>
      <c r="O3" s="1" t="s">
        <v>93</v>
      </c>
      <c r="P3" s="1" t="s">
        <v>109</v>
      </c>
      <c r="Q3" s="1" t="s">
        <v>90</v>
      </c>
      <c r="R3" s="1" t="s">
        <v>113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1469</v>
      </c>
      <c r="C4" s="1" t="s">
        <v>1469</v>
      </c>
      <c r="D4" s="1" t="s">
        <v>1469</v>
      </c>
      <c r="E4" s="1" t="s">
        <v>1469</v>
      </c>
      <c r="F4" s="1" t="s">
        <v>1469</v>
      </c>
      <c r="G4" s="1" t="s">
        <v>1469</v>
      </c>
      <c r="H4" s="1" t="s">
        <v>1469</v>
      </c>
      <c r="I4" s="1" t="s">
        <v>1469</v>
      </c>
      <c r="J4" s="1" t="s">
        <v>1505</v>
      </c>
      <c r="K4" s="1" t="s">
        <v>1513</v>
      </c>
      <c r="L4" s="1" t="s">
        <v>1513</v>
      </c>
      <c r="M4" s="1" t="s">
        <v>1513</v>
      </c>
      <c r="N4" s="1" t="s">
        <v>1505</v>
      </c>
      <c r="O4" s="1" t="s">
        <v>1469</v>
      </c>
      <c r="P4" s="1" t="s">
        <v>1494</v>
      </c>
      <c r="Q4" s="1" t="s">
        <v>1469</v>
      </c>
      <c r="R4" s="1" t="s">
        <v>1494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1475</v>
      </c>
      <c r="C5" s="1" t="s">
        <v>1470</v>
      </c>
      <c r="D5" s="1" t="s">
        <v>16</v>
      </c>
      <c r="E5" s="1" t="s">
        <v>16</v>
      </c>
      <c r="F5" s="1" t="s">
        <v>1470</v>
      </c>
      <c r="G5" s="1" t="s">
        <v>1470</v>
      </c>
      <c r="H5" s="1" t="s">
        <v>1470</v>
      </c>
      <c r="I5" s="1" t="s">
        <v>1470</v>
      </c>
      <c r="J5" s="1" t="s">
        <v>1470</v>
      </c>
      <c r="K5" s="1" t="s">
        <v>1514</v>
      </c>
      <c r="L5" s="1" t="s">
        <v>1514</v>
      </c>
      <c r="M5" s="1" t="s">
        <v>1514</v>
      </c>
      <c r="N5" s="1" t="s">
        <v>1470</v>
      </c>
      <c r="O5" s="1" t="s">
        <v>1470</v>
      </c>
      <c r="P5" s="1" t="s">
        <v>85</v>
      </c>
      <c r="Q5" s="1" t="s">
        <v>1470</v>
      </c>
      <c r="R5" s="1" t="s">
        <v>111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1476</v>
      </c>
      <c r="D6" s="1" t="s">
        <v>1476</v>
      </c>
      <c r="E6" s="1" t="s">
        <v>1471</v>
      </c>
      <c r="F6" s="1" t="s">
        <v>1476</v>
      </c>
      <c r="G6" s="1" t="s">
        <v>1476</v>
      </c>
      <c r="H6" s="1" t="s">
        <v>1471</v>
      </c>
      <c r="I6" s="1" t="s">
        <v>1471</v>
      </c>
      <c r="J6" s="1" t="s">
        <v>1476</v>
      </c>
      <c r="K6" s="1" t="s">
        <v>1476</v>
      </c>
      <c r="L6" s="1" t="s">
        <v>1476</v>
      </c>
      <c r="M6" s="1" t="s">
        <v>1476</v>
      </c>
      <c r="N6" s="1" t="s">
        <v>1476</v>
      </c>
      <c r="O6" s="1" t="s">
        <v>1471</v>
      </c>
      <c r="P6" s="1" t="s">
        <v>1471</v>
      </c>
      <c r="Q6" s="1" t="s">
        <v>1471</v>
      </c>
      <c r="R6" s="1" t="s">
        <v>1471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70</v>
      </c>
      <c r="C7" s="1" t="s">
        <v>1477</v>
      </c>
      <c r="D7" s="1" t="s">
        <v>1525</v>
      </c>
      <c r="E7" s="1" t="s">
        <v>74</v>
      </c>
      <c r="F7" s="1" t="s">
        <v>68</v>
      </c>
      <c r="G7" s="1" t="s">
        <v>65</v>
      </c>
      <c r="H7" s="1" t="s">
        <v>62</v>
      </c>
      <c r="I7" s="1" t="s">
        <v>59</v>
      </c>
      <c r="J7" s="1" t="s">
        <v>95</v>
      </c>
      <c r="K7" s="1" t="s">
        <v>97</v>
      </c>
      <c r="L7" s="1" t="s">
        <v>100</v>
      </c>
      <c r="M7" s="1" t="s">
        <v>103</v>
      </c>
      <c r="N7" s="1" t="s">
        <v>106</v>
      </c>
      <c r="O7" s="1" t="s">
        <v>92</v>
      </c>
      <c r="P7" s="1" t="s">
        <v>108</v>
      </c>
      <c r="Q7" s="1" t="s">
        <v>89</v>
      </c>
      <c r="R7" s="1" t="s">
        <v>112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1230</v>
      </c>
      <c r="C8" s="3" t="s">
        <v>1509</v>
      </c>
      <c r="D8" s="3" t="s">
        <v>1527</v>
      </c>
      <c r="E8" s="2" t="s">
        <v>76</v>
      </c>
      <c r="F8" s="3" t="s">
        <v>14</v>
      </c>
      <c r="G8" s="3" t="s">
        <v>67</v>
      </c>
      <c r="H8" s="2" t="s">
        <v>64</v>
      </c>
      <c r="I8" s="2" t="s">
        <v>61</v>
      </c>
      <c r="J8" s="3" t="s">
        <v>1181</v>
      </c>
      <c r="K8" s="3" t="s">
        <v>99</v>
      </c>
      <c r="L8" s="3" t="s">
        <v>102</v>
      </c>
      <c r="M8" s="3" t="s">
        <v>105</v>
      </c>
      <c r="N8" s="3" t="s">
        <v>546</v>
      </c>
      <c r="O8" s="2" t="s">
        <v>94</v>
      </c>
      <c r="P8" s="2" t="s">
        <v>110</v>
      </c>
      <c r="Q8" s="2" t="s">
        <v>91</v>
      </c>
      <c r="R8" s="2" t="s">
        <v>114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Y8"/>
  <sheetViews>
    <sheetView workbookViewId="0"/>
  </sheetViews>
  <sheetFormatPr defaultRowHeight="15"/>
  <sheetData>
    <row r="1" spans="1:51">
      <c r="A1" s="2" t="str">
        <f>HYPERLINK("#'Areas to Load'!A1", "Recon Tasks Definition")</f>
        <v>Recon Tasks Definition</v>
      </c>
    </row>
    <row r="2" spans="1:51">
      <c r="A2" s="3" t="s">
        <v>58</v>
      </c>
      <c r="B2" s="1" t="s">
        <v>329</v>
      </c>
      <c r="C2" s="1" t="s">
        <v>329</v>
      </c>
      <c r="D2" s="1" t="s">
        <v>329</v>
      </c>
      <c r="E2" s="1" t="s">
        <v>329</v>
      </c>
      <c r="F2" s="1" t="s">
        <v>329</v>
      </c>
      <c r="G2" s="1" t="s">
        <v>329</v>
      </c>
      <c r="H2" s="1" t="s">
        <v>329</v>
      </c>
      <c r="I2" s="1" t="s">
        <v>329</v>
      </c>
      <c r="J2" s="1" t="str">
        <f>HYPERLINK("#'LOVs'!closetasktype1061", "closetasktype1061")</f>
        <v>closetasktype1061</v>
      </c>
      <c r="K2" s="1" t="s">
        <v>329</v>
      </c>
      <c r="L2" s="1" t="s">
        <v>329</v>
      </c>
      <c r="M2" s="1" t="str">
        <f>HYPERLINK("#'LOVs'!closefrequency1055", "closefrequency1055")</f>
        <v>closefrequency1055</v>
      </c>
      <c r="N2" s="1" t="s">
        <v>329</v>
      </c>
      <c r="O2" s="1" t="s">
        <v>329</v>
      </c>
      <c r="P2" s="1" t="s">
        <v>329</v>
      </c>
      <c r="Q2" s="1" t="s">
        <v>329</v>
      </c>
      <c r="R2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71</v>
      </c>
      <c r="C3" s="1" t="s">
        <v>72</v>
      </c>
      <c r="D3" s="1" t="s">
        <v>73</v>
      </c>
      <c r="E3" s="1" t="s">
        <v>75</v>
      </c>
      <c r="F3" s="1" t="s">
        <v>69</v>
      </c>
      <c r="G3" s="1" t="s">
        <v>66</v>
      </c>
      <c r="H3" s="1" t="s">
        <v>63</v>
      </c>
      <c r="I3" s="1" t="s">
        <v>60</v>
      </c>
      <c r="J3" s="1" t="s">
        <v>96</v>
      </c>
      <c r="K3" s="1" t="s">
        <v>98</v>
      </c>
      <c r="L3" s="1" t="s">
        <v>101</v>
      </c>
      <c r="M3" s="1" t="s">
        <v>107</v>
      </c>
      <c r="N3" s="1" t="s">
        <v>93</v>
      </c>
      <c r="O3" s="1" t="s">
        <v>109</v>
      </c>
      <c r="P3" s="1" t="s">
        <v>90</v>
      </c>
      <c r="Q3" s="1" t="s">
        <v>113</v>
      </c>
      <c r="R3" t="s">
        <v>329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1469</v>
      </c>
      <c r="C4" s="1" t="s">
        <v>1469</v>
      </c>
      <c r="D4" s="1" t="s">
        <v>1469</v>
      </c>
      <c r="E4" s="1" t="s">
        <v>1469</v>
      </c>
      <c r="F4" s="1" t="s">
        <v>1469</v>
      </c>
      <c r="G4" s="1" t="s">
        <v>1469</v>
      </c>
      <c r="H4" s="1" t="s">
        <v>1469</v>
      </c>
      <c r="I4" s="1" t="s">
        <v>1469</v>
      </c>
      <c r="J4" s="1" t="s">
        <v>1505</v>
      </c>
      <c r="K4" s="1" t="s">
        <v>1513</v>
      </c>
      <c r="L4" s="1" t="s">
        <v>1513</v>
      </c>
      <c r="M4" s="1" t="s">
        <v>1505</v>
      </c>
      <c r="N4" s="1" t="s">
        <v>1469</v>
      </c>
      <c r="O4" s="1" t="s">
        <v>1494</v>
      </c>
      <c r="P4" s="1" t="s">
        <v>1469</v>
      </c>
      <c r="Q4" s="1" t="s">
        <v>1494</v>
      </c>
      <c r="R4" t="s">
        <v>329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1475</v>
      </c>
      <c r="C5" s="1" t="s">
        <v>1470</v>
      </c>
      <c r="D5" s="1" t="s">
        <v>16</v>
      </c>
      <c r="E5" s="1" t="s">
        <v>16</v>
      </c>
      <c r="F5" s="1" t="s">
        <v>1470</v>
      </c>
      <c r="G5" s="1" t="s">
        <v>1470</v>
      </c>
      <c r="H5" s="1" t="s">
        <v>1470</v>
      </c>
      <c r="I5" s="1" t="s">
        <v>1470</v>
      </c>
      <c r="J5" s="1" t="s">
        <v>1470</v>
      </c>
      <c r="K5" s="1" t="s">
        <v>1514</v>
      </c>
      <c r="L5" s="1" t="s">
        <v>1514</v>
      </c>
      <c r="M5" s="1" t="s">
        <v>1470</v>
      </c>
      <c r="N5" s="1" t="s">
        <v>1470</v>
      </c>
      <c r="O5" s="1" t="s">
        <v>85</v>
      </c>
      <c r="P5" s="1" t="s">
        <v>1470</v>
      </c>
      <c r="Q5" s="1" t="s">
        <v>111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1476</v>
      </c>
      <c r="D6" s="1" t="s">
        <v>1476</v>
      </c>
      <c r="E6" s="1" t="s">
        <v>1471</v>
      </c>
      <c r="F6" s="1" t="s">
        <v>1476</v>
      </c>
      <c r="G6" s="1" t="s">
        <v>1476</v>
      </c>
      <c r="H6" s="1" t="s">
        <v>1471</v>
      </c>
      <c r="I6" s="1" t="s">
        <v>1471</v>
      </c>
      <c r="J6" s="1" t="s">
        <v>1476</v>
      </c>
      <c r="K6" s="1" t="s">
        <v>1476</v>
      </c>
      <c r="L6" s="1" t="s">
        <v>1476</v>
      </c>
      <c r="M6" s="1" t="s">
        <v>1476</v>
      </c>
      <c r="N6" s="1" t="s">
        <v>1471</v>
      </c>
      <c r="O6" s="1" t="s">
        <v>1471</v>
      </c>
      <c r="P6" s="1" t="s">
        <v>1471</v>
      </c>
      <c r="Q6" s="1" t="s">
        <v>1471</v>
      </c>
      <c r="R6" t="s">
        <v>329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70</v>
      </c>
      <c r="C7" s="1" t="s">
        <v>1477</v>
      </c>
      <c r="D7" s="1" t="s">
        <v>1525</v>
      </c>
      <c r="E7" s="1" t="s">
        <v>74</v>
      </c>
      <c r="F7" s="1" t="s">
        <v>68</v>
      </c>
      <c r="G7" s="1" t="s">
        <v>65</v>
      </c>
      <c r="H7" s="1" t="s">
        <v>62</v>
      </c>
      <c r="I7" s="1" t="s">
        <v>59</v>
      </c>
      <c r="J7" s="1" t="s">
        <v>95</v>
      </c>
      <c r="K7" s="1" t="s">
        <v>97</v>
      </c>
      <c r="L7" s="1" t="s">
        <v>100</v>
      </c>
      <c r="M7" s="1" t="s">
        <v>106</v>
      </c>
      <c r="N7" s="1" t="s">
        <v>92</v>
      </c>
      <c r="O7" s="1" t="s">
        <v>108</v>
      </c>
      <c r="P7" s="1" t="s">
        <v>89</v>
      </c>
      <c r="Q7" s="1" t="s">
        <v>112</v>
      </c>
      <c r="R7" t="s">
        <v>329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1230</v>
      </c>
      <c r="C8" s="3" t="s">
        <v>1509</v>
      </c>
      <c r="D8" s="3" t="s">
        <v>1527</v>
      </c>
      <c r="E8" s="2" t="s">
        <v>76</v>
      </c>
      <c r="F8" s="3" t="s">
        <v>14</v>
      </c>
      <c r="G8" s="3" t="s">
        <v>67</v>
      </c>
      <c r="H8" s="2" t="s">
        <v>64</v>
      </c>
      <c r="I8" s="2" t="s">
        <v>61</v>
      </c>
      <c r="J8" s="3" t="s">
        <v>1181</v>
      </c>
      <c r="K8" s="3" t="s">
        <v>99</v>
      </c>
      <c r="L8" s="3" t="s">
        <v>102</v>
      </c>
      <c r="M8" s="3" t="s">
        <v>546</v>
      </c>
      <c r="N8" s="2" t="s">
        <v>94</v>
      </c>
      <c r="O8" s="2" t="s">
        <v>110</v>
      </c>
      <c r="P8" s="2" t="s">
        <v>91</v>
      </c>
      <c r="Q8" s="2" t="s">
        <v>114</v>
      </c>
      <c r="R8" t="s">
        <v>329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Y8"/>
  <sheetViews>
    <sheetView workbookViewId="0"/>
  </sheetViews>
  <sheetFormatPr defaultRowHeight="15"/>
  <sheetData>
    <row r="1" spans="1:51">
      <c r="A1" s="2" t="str">
        <f>HYPERLINK("#'Areas to Load'!A1", "Collaboration Performers")</f>
        <v>Collaboration Performers</v>
      </c>
    </row>
    <row r="2" spans="1:51">
      <c r="A2" s="3" t="s">
        <v>115</v>
      </c>
      <c r="B2" s="1" t="s">
        <v>329</v>
      </c>
      <c r="C2" s="1" t="s">
        <v>329</v>
      </c>
      <c r="D2" s="1" t="s">
        <v>329</v>
      </c>
      <c r="E2" t="s">
        <v>329</v>
      </c>
      <c r="F2" t="s">
        <v>329</v>
      </c>
      <c r="G2" t="s">
        <v>329</v>
      </c>
      <c r="H2" t="s">
        <v>329</v>
      </c>
      <c r="I2" t="s">
        <v>329</v>
      </c>
      <c r="J2" t="s">
        <v>329</v>
      </c>
      <c r="K2" t="s">
        <v>329</v>
      </c>
      <c r="L2" t="s">
        <v>329</v>
      </c>
      <c r="M2" t="s">
        <v>329</v>
      </c>
      <c r="N2" t="s">
        <v>329</v>
      </c>
      <c r="O2" t="s">
        <v>329</v>
      </c>
      <c r="P2" t="s">
        <v>329</v>
      </c>
      <c r="Q2" t="s">
        <v>329</v>
      </c>
      <c r="R2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122</v>
      </c>
      <c r="C3" s="1" t="s">
        <v>119</v>
      </c>
      <c r="D3" s="1" t="s">
        <v>117</v>
      </c>
      <c r="E3" t="s">
        <v>329</v>
      </c>
      <c r="F3" t="s">
        <v>329</v>
      </c>
      <c r="G3" t="s">
        <v>329</v>
      </c>
      <c r="H3" t="s">
        <v>329</v>
      </c>
      <c r="I3" t="s">
        <v>329</v>
      </c>
      <c r="J3" t="s">
        <v>329</v>
      </c>
      <c r="K3" t="s">
        <v>329</v>
      </c>
      <c r="L3" t="s">
        <v>329</v>
      </c>
      <c r="M3" t="s">
        <v>329</v>
      </c>
      <c r="N3" t="s">
        <v>329</v>
      </c>
      <c r="O3" t="s">
        <v>329</v>
      </c>
      <c r="P3" t="s">
        <v>329</v>
      </c>
      <c r="Q3" t="s">
        <v>329</v>
      </c>
      <c r="R3" t="s">
        <v>329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1469</v>
      </c>
      <c r="C4" s="1" t="s">
        <v>1469</v>
      </c>
      <c r="D4" s="1" t="s">
        <v>1469</v>
      </c>
      <c r="E4" t="s">
        <v>329</v>
      </c>
      <c r="F4" t="s">
        <v>329</v>
      </c>
      <c r="G4" t="s">
        <v>329</v>
      </c>
      <c r="H4" t="s">
        <v>329</v>
      </c>
      <c r="I4" t="s">
        <v>329</v>
      </c>
      <c r="J4" t="s">
        <v>329</v>
      </c>
      <c r="K4" t="s">
        <v>329</v>
      </c>
      <c r="L4" t="s">
        <v>329</v>
      </c>
      <c r="M4" t="s">
        <v>329</v>
      </c>
      <c r="N4" t="s">
        <v>329</v>
      </c>
      <c r="O4" t="s">
        <v>329</v>
      </c>
      <c r="P4" t="s">
        <v>329</v>
      </c>
      <c r="Q4" t="s">
        <v>329</v>
      </c>
      <c r="R4" t="s">
        <v>329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1470</v>
      </c>
      <c r="C5" s="1" t="s">
        <v>1470</v>
      </c>
      <c r="D5" s="1" t="s">
        <v>1470</v>
      </c>
      <c r="E5" t="s">
        <v>329</v>
      </c>
      <c r="F5" t="s">
        <v>329</v>
      </c>
      <c r="G5" t="s">
        <v>329</v>
      </c>
      <c r="H5" t="s">
        <v>329</v>
      </c>
      <c r="I5" t="s">
        <v>329</v>
      </c>
      <c r="J5" t="s">
        <v>329</v>
      </c>
      <c r="K5" t="s">
        <v>329</v>
      </c>
      <c r="L5" t="s">
        <v>329</v>
      </c>
      <c r="M5" t="s">
        <v>329</v>
      </c>
      <c r="N5" t="s">
        <v>329</v>
      </c>
      <c r="O5" t="s">
        <v>329</v>
      </c>
      <c r="P5" t="s">
        <v>329</v>
      </c>
      <c r="Q5" t="s">
        <v>329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1476</v>
      </c>
      <c r="D6" s="1" t="s">
        <v>1471</v>
      </c>
      <c r="E6" t="s">
        <v>329</v>
      </c>
      <c r="F6" t="s">
        <v>329</v>
      </c>
      <c r="G6" t="s">
        <v>329</v>
      </c>
      <c r="H6" t="s">
        <v>329</v>
      </c>
      <c r="I6" t="s">
        <v>329</v>
      </c>
      <c r="J6" t="s">
        <v>329</v>
      </c>
      <c r="K6" t="s">
        <v>329</v>
      </c>
      <c r="L6" t="s">
        <v>329</v>
      </c>
      <c r="M6" t="s">
        <v>329</v>
      </c>
      <c r="N6" t="s">
        <v>329</v>
      </c>
      <c r="O6" t="s">
        <v>329</v>
      </c>
      <c r="P6" t="s">
        <v>329</v>
      </c>
      <c r="Q6" t="s">
        <v>329</v>
      </c>
      <c r="R6" t="s">
        <v>329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121</v>
      </c>
      <c r="C7" s="1" t="s">
        <v>65</v>
      </c>
      <c r="D7" s="1" t="s">
        <v>116</v>
      </c>
      <c r="E7" t="s">
        <v>329</v>
      </c>
      <c r="F7" t="s">
        <v>329</v>
      </c>
      <c r="G7" t="s">
        <v>329</v>
      </c>
      <c r="H7" t="s">
        <v>329</v>
      </c>
      <c r="I7" t="s">
        <v>329</v>
      </c>
      <c r="J7" t="s">
        <v>329</v>
      </c>
      <c r="K7" t="s">
        <v>329</v>
      </c>
      <c r="L7" t="s">
        <v>329</v>
      </c>
      <c r="M7" t="s">
        <v>329</v>
      </c>
      <c r="N7" t="s">
        <v>329</v>
      </c>
      <c r="O7" t="s">
        <v>329</v>
      </c>
      <c r="P7" t="s">
        <v>329</v>
      </c>
      <c r="Q7" t="s">
        <v>329</v>
      </c>
      <c r="R7" t="s">
        <v>329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123</v>
      </c>
      <c r="C8" s="3" t="s">
        <v>120</v>
      </c>
      <c r="D8" s="2" t="s">
        <v>118</v>
      </c>
      <c r="E8" t="s">
        <v>329</v>
      </c>
      <c r="F8" t="s">
        <v>329</v>
      </c>
      <c r="G8" t="s">
        <v>329</v>
      </c>
      <c r="H8" t="s">
        <v>329</v>
      </c>
      <c r="I8" t="s">
        <v>329</v>
      </c>
      <c r="J8" t="s">
        <v>329</v>
      </c>
      <c r="K8" t="s">
        <v>329</v>
      </c>
      <c r="L8" t="s">
        <v>329</v>
      </c>
      <c r="M8" t="s">
        <v>329</v>
      </c>
      <c r="N8" t="s">
        <v>329</v>
      </c>
      <c r="O8" t="s">
        <v>329</v>
      </c>
      <c r="P8" t="s">
        <v>329</v>
      </c>
      <c r="Q8" t="s">
        <v>329</v>
      </c>
      <c r="R8" t="s">
        <v>329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Y8"/>
  <sheetViews>
    <sheetView workbookViewId="0"/>
  </sheetViews>
  <sheetFormatPr defaultRowHeight="15"/>
  <sheetData>
    <row r="1" spans="1:51">
      <c r="A1" s="2" t="str">
        <f>HYPERLINK("#'Areas to Load'!A1", "Close Questions")</f>
        <v>Close Questions</v>
      </c>
    </row>
    <row r="2" spans="1:51">
      <c r="A2" s="3" t="s">
        <v>124</v>
      </c>
      <c r="B2" s="1" t="str">
        <f>HYPERLINK("#'LOVs'!taskdeftype1073", "taskdeftype1073")</f>
        <v>taskdeftype1073</v>
      </c>
      <c r="C2" s="1" t="s">
        <v>329</v>
      </c>
      <c r="D2" s="1" t="s">
        <v>329</v>
      </c>
      <c r="E2" s="1" t="str">
        <f>HYPERLINK("#'LOVs'!supporttype1011", "supporttype1011")</f>
        <v>supporttype1011</v>
      </c>
      <c r="F2" s="1" t="s">
        <v>329</v>
      </c>
      <c r="G2" s="1" t="str">
        <f>HYPERLINK("#'LOVsLists'!QUESTION1525", "QUESTION1525")</f>
        <v>QUESTION1525</v>
      </c>
      <c r="H2" t="s">
        <v>329</v>
      </c>
      <c r="I2" t="s">
        <v>329</v>
      </c>
      <c r="J2" t="s">
        <v>329</v>
      </c>
      <c r="K2" t="s">
        <v>329</v>
      </c>
      <c r="L2" t="s">
        <v>329</v>
      </c>
      <c r="M2" t="s">
        <v>329</v>
      </c>
      <c r="N2" t="s">
        <v>329</v>
      </c>
      <c r="O2" t="s">
        <v>329</v>
      </c>
      <c r="P2" t="s">
        <v>329</v>
      </c>
      <c r="Q2" t="s">
        <v>329</v>
      </c>
      <c r="R2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126</v>
      </c>
      <c r="C3" s="1" t="s">
        <v>125</v>
      </c>
      <c r="D3" s="1" t="s">
        <v>128</v>
      </c>
      <c r="E3" s="1" t="s">
        <v>131</v>
      </c>
      <c r="F3" s="1" t="s">
        <v>134</v>
      </c>
      <c r="G3" s="1" t="s">
        <v>137</v>
      </c>
      <c r="H3" t="s">
        <v>329</v>
      </c>
      <c r="I3" t="s">
        <v>329</v>
      </c>
      <c r="J3" t="s">
        <v>329</v>
      </c>
      <c r="K3" t="s">
        <v>329</v>
      </c>
      <c r="L3" t="s">
        <v>329</v>
      </c>
      <c r="M3" t="s">
        <v>329</v>
      </c>
      <c r="N3" t="s">
        <v>329</v>
      </c>
      <c r="O3" t="s">
        <v>329</v>
      </c>
      <c r="P3" t="s">
        <v>329</v>
      </c>
      <c r="Q3" t="s">
        <v>329</v>
      </c>
      <c r="R3" t="s">
        <v>329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1505</v>
      </c>
      <c r="C4" s="1" t="s">
        <v>1469</v>
      </c>
      <c r="D4" s="1" t="s">
        <v>1469</v>
      </c>
      <c r="E4" s="1" t="s">
        <v>1505</v>
      </c>
      <c r="F4" s="1" t="s">
        <v>1469</v>
      </c>
      <c r="G4" s="1" t="s">
        <v>1505</v>
      </c>
      <c r="H4" t="s">
        <v>329</v>
      </c>
      <c r="I4" t="s">
        <v>329</v>
      </c>
      <c r="J4" t="s">
        <v>329</v>
      </c>
      <c r="K4" t="s">
        <v>329</v>
      </c>
      <c r="L4" t="s">
        <v>329</v>
      </c>
      <c r="M4" t="s">
        <v>329</v>
      </c>
      <c r="N4" t="s">
        <v>329</v>
      </c>
      <c r="O4" t="s">
        <v>329</v>
      </c>
      <c r="P4" t="s">
        <v>329</v>
      </c>
      <c r="Q4" t="s">
        <v>329</v>
      </c>
      <c r="R4" t="s">
        <v>329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1470</v>
      </c>
      <c r="C5" s="1" t="s">
        <v>1470</v>
      </c>
      <c r="D5" s="1" t="s">
        <v>16</v>
      </c>
      <c r="E5" s="1" t="s">
        <v>1470</v>
      </c>
      <c r="F5" s="1" t="s">
        <v>1470</v>
      </c>
      <c r="G5" s="1" t="s">
        <v>1470</v>
      </c>
      <c r="H5" t="s">
        <v>329</v>
      </c>
      <c r="I5" t="s">
        <v>329</v>
      </c>
      <c r="J5" t="s">
        <v>329</v>
      </c>
      <c r="K5" t="s">
        <v>329</v>
      </c>
      <c r="L5" t="s">
        <v>329</v>
      </c>
      <c r="M5" t="s">
        <v>329</v>
      </c>
      <c r="N5" t="s">
        <v>329</v>
      </c>
      <c r="O5" t="s">
        <v>329</v>
      </c>
      <c r="P5" t="s">
        <v>329</v>
      </c>
      <c r="Q5" t="s">
        <v>329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1476</v>
      </c>
      <c r="D6" s="1" t="s">
        <v>1476</v>
      </c>
      <c r="E6" s="1" t="s">
        <v>1476</v>
      </c>
      <c r="F6" s="1" t="s">
        <v>1471</v>
      </c>
      <c r="G6" s="1" t="s">
        <v>1471</v>
      </c>
      <c r="H6" t="s">
        <v>329</v>
      </c>
      <c r="I6" t="s">
        <v>329</v>
      </c>
      <c r="J6" t="s">
        <v>329</v>
      </c>
      <c r="K6" t="s">
        <v>329</v>
      </c>
      <c r="L6" t="s">
        <v>329</v>
      </c>
      <c r="M6" t="s">
        <v>329</v>
      </c>
      <c r="N6" t="s">
        <v>329</v>
      </c>
      <c r="O6" t="s">
        <v>329</v>
      </c>
      <c r="P6" t="s">
        <v>329</v>
      </c>
      <c r="Q6" t="s">
        <v>329</v>
      </c>
      <c r="R6" t="s">
        <v>329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1506</v>
      </c>
      <c r="C7" s="1" t="s">
        <v>45</v>
      </c>
      <c r="D7" s="1" t="s">
        <v>127</v>
      </c>
      <c r="E7" s="1" t="s">
        <v>130</v>
      </c>
      <c r="F7" s="1" t="s">
        <v>133</v>
      </c>
      <c r="G7" s="1" t="s">
        <v>136</v>
      </c>
      <c r="H7" t="s">
        <v>329</v>
      </c>
      <c r="I7" t="s">
        <v>329</v>
      </c>
      <c r="J7" t="s">
        <v>329</v>
      </c>
      <c r="K7" t="s">
        <v>329</v>
      </c>
      <c r="L7" t="s">
        <v>329</v>
      </c>
      <c r="M7" t="s">
        <v>329</v>
      </c>
      <c r="N7" t="s">
        <v>329</v>
      </c>
      <c r="O7" t="s">
        <v>329</v>
      </c>
      <c r="P7" t="s">
        <v>329</v>
      </c>
      <c r="Q7" t="s">
        <v>329</v>
      </c>
      <c r="R7" t="s">
        <v>329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1140</v>
      </c>
      <c r="C8" s="3" t="s">
        <v>47</v>
      </c>
      <c r="D8" s="3" t="s">
        <v>129</v>
      </c>
      <c r="E8" s="3" t="s">
        <v>132</v>
      </c>
      <c r="F8" s="2" t="s">
        <v>135</v>
      </c>
      <c r="G8" s="2" t="s">
        <v>1460</v>
      </c>
      <c r="H8" t="s">
        <v>329</v>
      </c>
      <c r="I8" t="s">
        <v>329</v>
      </c>
      <c r="J8" t="s">
        <v>329</v>
      </c>
      <c r="K8" t="s">
        <v>329</v>
      </c>
      <c r="L8" t="s">
        <v>329</v>
      </c>
      <c r="M8" t="s">
        <v>329</v>
      </c>
      <c r="N8" t="s">
        <v>329</v>
      </c>
      <c r="O8" t="s">
        <v>329</v>
      </c>
      <c r="P8" t="s">
        <v>329</v>
      </c>
      <c r="Q8" t="s">
        <v>329</v>
      </c>
      <c r="R8" t="s">
        <v>329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Y8"/>
  <sheetViews>
    <sheetView workbookViewId="0"/>
  </sheetViews>
  <sheetFormatPr defaultRowHeight="15"/>
  <sheetData>
    <row r="1" spans="1:51">
      <c r="A1" s="2" t="str">
        <f>HYPERLINK("#'Areas to Load'!A1", "Reference Documents")</f>
        <v>Reference Documents</v>
      </c>
    </row>
    <row r="2" spans="1:51">
      <c r="A2" s="3" t="s">
        <v>138</v>
      </c>
      <c r="B2" s="1" t="s">
        <v>329</v>
      </c>
      <c r="C2" s="1" t="s">
        <v>329</v>
      </c>
      <c r="D2" s="1" t="s">
        <v>329</v>
      </c>
      <c r="E2" s="1" t="str">
        <f>HYPERLINK("#'LOVsLists'!REFERENCE1547", "REFERENCE1547")</f>
        <v>REFERENCE1547</v>
      </c>
      <c r="F2" s="1" t="s">
        <v>329</v>
      </c>
      <c r="G2" s="1" t="s">
        <v>329</v>
      </c>
      <c r="H2" s="1" t="s">
        <v>329</v>
      </c>
      <c r="I2" s="1" t="s">
        <v>329</v>
      </c>
      <c r="J2" s="1" t="str">
        <f>HYPERLINK("#'LOVs'!refinstancetype1033", "refinstancetype1033")</f>
        <v>refinstancetype1033</v>
      </c>
      <c r="K2" s="1" t="s">
        <v>329</v>
      </c>
      <c r="L2" s="1" t="s">
        <v>329</v>
      </c>
      <c r="M2" t="s">
        <v>329</v>
      </c>
      <c r="N2" t="s">
        <v>329</v>
      </c>
      <c r="O2" t="s">
        <v>329</v>
      </c>
      <c r="P2" t="s">
        <v>329</v>
      </c>
      <c r="Q2" t="s">
        <v>329</v>
      </c>
      <c r="R2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139</v>
      </c>
      <c r="C3" s="1" t="s">
        <v>140</v>
      </c>
      <c r="D3" s="1" t="s">
        <v>142</v>
      </c>
      <c r="E3" s="1" t="s">
        <v>144</v>
      </c>
      <c r="F3" s="1" t="s">
        <v>146</v>
      </c>
      <c r="G3" s="1" t="s">
        <v>149</v>
      </c>
      <c r="H3" s="1" t="s">
        <v>153</v>
      </c>
      <c r="I3" s="1" t="s">
        <v>156</v>
      </c>
      <c r="J3" s="1" t="s">
        <v>159</v>
      </c>
      <c r="K3" s="1" t="s">
        <v>163</v>
      </c>
      <c r="L3" s="1" t="s">
        <v>167</v>
      </c>
      <c r="M3" t="s">
        <v>329</v>
      </c>
      <c r="N3" t="s">
        <v>329</v>
      </c>
      <c r="O3" t="s">
        <v>329</v>
      </c>
      <c r="P3" t="s">
        <v>329</v>
      </c>
      <c r="Q3" t="s">
        <v>329</v>
      </c>
      <c r="R3" t="s">
        <v>329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1469</v>
      </c>
      <c r="C4" s="1" t="s">
        <v>1469</v>
      </c>
      <c r="D4" s="1" t="s">
        <v>1469</v>
      </c>
      <c r="E4" s="1" t="s">
        <v>1505</v>
      </c>
      <c r="F4" s="1" t="s">
        <v>1469</v>
      </c>
      <c r="G4" s="1" t="s">
        <v>1513</v>
      </c>
      <c r="H4" s="1" t="s">
        <v>1469</v>
      </c>
      <c r="I4" s="1" t="s">
        <v>1469</v>
      </c>
      <c r="J4" s="1" t="s">
        <v>1505</v>
      </c>
      <c r="K4" s="1" t="s">
        <v>160</v>
      </c>
      <c r="L4" s="1" t="s">
        <v>1469</v>
      </c>
      <c r="M4" t="s">
        <v>329</v>
      </c>
      <c r="N4" t="s">
        <v>329</v>
      </c>
      <c r="O4" t="s">
        <v>329</v>
      </c>
      <c r="P4" t="s">
        <v>329</v>
      </c>
      <c r="Q4" t="s">
        <v>329</v>
      </c>
      <c r="R4" t="s">
        <v>329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1475</v>
      </c>
      <c r="C5" s="1" t="s">
        <v>1475</v>
      </c>
      <c r="D5" s="1" t="s">
        <v>16</v>
      </c>
      <c r="E5" s="1" t="s">
        <v>1470</v>
      </c>
      <c r="F5" s="1" t="s">
        <v>1486</v>
      </c>
      <c r="G5" s="1" t="s">
        <v>1514</v>
      </c>
      <c r="H5" s="1" t="s">
        <v>151</v>
      </c>
      <c r="I5" s="1" t="s">
        <v>16</v>
      </c>
      <c r="J5" s="1" t="s">
        <v>1470</v>
      </c>
      <c r="K5" s="1" t="s">
        <v>161</v>
      </c>
      <c r="L5" s="1" t="s">
        <v>165</v>
      </c>
      <c r="M5" t="s">
        <v>329</v>
      </c>
      <c r="N5" t="s">
        <v>329</v>
      </c>
      <c r="O5" t="s">
        <v>329</v>
      </c>
      <c r="P5" t="s">
        <v>329</v>
      </c>
      <c r="Q5" t="s">
        <v>329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1476</v>
      </c>
      <c r="D6" s="1" t="s">
        <v>1476</v>
      </c>
      <c r="E6" s="1" t="s">
        <v>1476</v>
      </c>
      <c r="F6" s="1" t="s">
        <v>1471</v>
      </c>
      <c r="G6" s="1" t="s">
        <v>1476</v>
      </c>
      <c r="H6" s="1" t="s">
        <v>1476</v>
      </c>
      <c r="I6" s="1" t="s">
        <v>1471</v>
      </c>
      <c r="J6" s="1" t="s">
        <v>1476</v>
      </c>
      <c r="K6" s="1" t="s">
        <v>1471</v>
      </c>
      <c r="L6" s="1" t="s">
        <v>1476</v>
      </c>
      <c r="M6" t="s">
        <v>329</v>
      </c>
      <c r="N6" t="s">
        <v>329</v>
      </c>
      <c r="O6" t="s">
        <v>329</v>
      </c>
      <c r="P6" t="s">
        <v>329</v>
      </c>
      <c r="Q6" t="s">
        <v>329</v>
      </c>
      <c r="R6" t="s">
        <v>329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1477</v>
      </c>
      <c r="C7" s="1" t="s">
        <v>70</v>
      </c>
      <c r="D7" s="1" t="s">
        <v>141</v>
      </c>
      <c r="E7" s="1" t="s">
        <v>23</v>
      </c>
      <c r="F7" s="1" t="s">
        <v>145</v>
      </c>
      <c r="G7" s="1" t="s">
        <v>148</v>
      </c>
      <c r="H7" s="1" t="s">
        <v>152</v>
      </c>
      <c r="I7" s="1" t="s">
        <v>155</v>
      </c>
      <c r="J7" s="1" t="s">
        <v>158</v>
      </c>
      <c r="K7" s="1" t="s">
        <v>162</v>
      </c>
      <c r="L7" s="1" t="s">
        <v>166</v>
      </c>
      <c r="M7" t="s">
        <v>329</v>
      </c>
      <c r="N7" t="s">
        <v>329</v>
      </c>
      <c r="O7" t="s">
        <v>329</v>
      </c>
      <c r="P7" t="s">
        <v>329</v>
      </c>
      <c r="Q7" t="s">
        <v>329</v>
      </c>
      <c r="R7" t="s">
        <v>329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1509</v>
      </c>
      <c r="C8" s="3" t="s">
        <v>1230</v>
      </c>
      <c r="D8" s="3" t="s">
        <v>143</v>
      </c>
      <c r="E8" s="3" t="s">
        <v>1462</v>
      </c>
      <c r="F8" s="2" t="s">
        <v>147</v>
      </c>
      <c r="G8" s="3" t="s">
        <v>150</v>
      </c>
      <c r="H8" s="3" t="s">
        <v>154</v>
      </c>
      <c r="I8" s="2" t="s">
        <v>157</v>
      </c>
      <c r="J8" s="3" t="s">
        <v>1462</v>
      </c>
      <c r="K8" s="2" t="s">
        <v>164</v>
      </c>
      <c r="L8" s="3" t="s">
        <v>168</v>
      </c>
      <c r="M8" t="s">
        <v>329</v>
      </c>
      <c r="N8" t="s">
        <v>329</v>
      </c>
      <c r="O8" t="s">
        <v>329</v>
      </c>
      <c r="P8" t="s">
        <v>329</v>
      </c>
      <c r="Q8" t="s">
        <v>329</v>
      </c>
      <c r="R8" t="s">
        <v>329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Y8"/>
  <sheetViews>
    <sheetView workbookViewId="0"/>
  </sheetViews>
  <sheetFormatPr defaultRowHeight="15"/>
  <sheetData>
    <row r="1" spans="1:51">
      <c r="A1" s="2" t="str">
        <f>HYPERLINK("#'Areas to Load'!A1", "Reference Document Links")</f>
        <v>Reference Document Links</v>
      </c>
    </row>
    <row r="2" spans="1:51">
      <c r="A2" s="3" t="s">
        <v>169</v>
      </c>
      <c r="B2" s="1" t="s">
        <v>329</v>
      </c>
      <c r="C2" s="1" t="s">
        <v>329</v>
      </c>
      <c r="D2" s="1" t="str">
        <f>HYPERLINK("#'LOVs'!taskdeftype1073", "taskdeftype1073")</f>
        <v>taskdeftype1073</v>
      </c>
      <c r="E2" t="s">
        <v>329</v>
      </c>
      <c r="F2" t="s">
        <v>329</v>
      </c>
      <c r="G2" t="s">
        <v>329</v>
      </c>
      <c r="H2" t="s">
        <v>329</v>
      </c>
      <c r="I2" t="s">
        <v>329</v>
      </c>
      <c r="J2" t="s">
        <v>329</v>
      </c>
      <c r="K2" t="s">
        <v>329</v>
      </c>
      <c r="L2" t="s">
        <v>329</v>
      </c>
      <c r="M2" t="s">
        <v>329</v>
      </c>
      <c r="N2" t="s">
        <v>329</v>
      </c>
      <c r="O2" t="s">
        <v>329</v>
      </c>
      <c r="P2" t="s">
        <v>329</v>
      </c>
      <c r="Q2" t="s">
        <v>329</v>
      </c>
      <c r="R2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172</v>
      </c>
      <c r="C3" s="1" t="s">
        <v>170</v>
      </c>
      <c r="D3" s="1" t="s">
        <v>174</v>
      </c>
      <c r="E3" t="s">
        <v>329</v>
      </c>
      <c r="F3" t="s">
        <v>329</v>
      </c>
      <c r="G3" t="s">
        <v>329</v>
      </c>
      <c r="H3" t="s">
        <v>329</v>
      </c>
      <c r="I3" t="s">
        <v>329</v>
      </c>
      <c r="J3" t="s">
        <v>329</v>
      </c>
      <c r="K3" t="s">
        <v>329</v>
      </c>
      <c r="L3" t="s">
        <v>329</v>
      </c>
      <c r="M3" t="s">
        <v>329</v>
      </c>
      <c r="N3" t="s">
        <v>329</v>
      </c>
      <c r="O3" t="s">
        <v>329</v>
      </c>
      <c r="P3" t="s">
        <v>329</v>
      </c>
      <c r="Q3" t="s">
        <v>329</v>
      </c>
      <c r="R3" t="s">
        <v>329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1469</v>
      </c>
      <c r="C4" s="1" t="s">
        <v>1469</v>
      </c>
      <c r="D4" s="1" t="s">
        <v>1505</v>
      </c>
      <c r="E4" t="s">
        <v>329</v>
      </c>
      <c r="F4" t="s">
        <v>329</v>
      </c>
      <c r="G4" t="s">
        <v>329</v>
      </c>
      <c r="H4" t="s">
        <v>329</v>
      </c>
      <c r="I4" t="s">
        <v>329</v>
      </c>
      <c r="J4" t="s">
        <v>329</v>
      </c>
      <c r="K4" t="s">
        <v>329</v>
      </c>
      <c r="L4" t="s">
        <v>329</v>
      </c>
      <c r="M4" t="s">
        <v>329</v>
      </c>
      <c r="N4" t="s">
        <v>329</v>
      </c>
      <c r="O4" t="s">
        <v>329</v>
      </c>
      <c r="P4" t="s">
        <v>329</v>
      </c>
      <c r="Q4" t="s">
        <v>329</v>
      </c>
      <c r="R4" t="s">
        <v>329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1470</v>
      </c>
      <c r="C5" s="1" t="s">
        <v>1470</v>
      </c>
      <c r="D5" s="1" t="s">
        <v>1470</v>
      </c>
      <c r="E5" t="s">
        <v>329</v>
      </c>
      <c r="F5" t="s">
        <v>329</v>
      </c>
      <c r="G5" t="s">
        <v>329</v>
      </c>
      <c r="H5" t="s">
        <v>329</v>
      </c>
      <c r="I5" t="s">
        <v>329</v>
      </c>
      <c r="J5" t="s">
        <v>329</v>
      </c>
      <c r="K5" t="s">
        <v>329</v>
      </c>
      <c r="L5" t="s">
        <v>329</v>
      </c>
      <c r="M5" t="s">
        <v>329</v>
      </c>
      <c r="N5" t="s">
        <v>329</v>
      </c>
      <c r="O5" t="s">
        <v>329</v>
      </c>
      <c r="P5" t="s">
        <v>329</v>
      </c>
      <c r="Q5" t="s">
        <v>329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1476</v>
      </c>
      <c r="D6" s="1" t="s">
        <v>1476</v>
      </c>
      <c r="E6" t="s">
        <v>329</v>
      </c>
      <c r="F6" t="s">
        <v>329</v>
      </c>
      <c r="G6" t="s">
        <v>329</v>
      </c>
      <c r="H6" t="s">
        <v>329</v>
      </c>
      <c r="I6" t="s">
        <v>329</v>
      </c>
      <c r="J6" t="s">
        <v>329</v>
      </c>
      <c r="K6" t="s">
        <v>329</v>
      </c>
      <c r="L6" t="s">
        <v>329</v>
      </c>
      <c r="M6" t="s">
        <v>329</v>
      </c>
      <c r="N6" t="s">
        <v>329</v>
      </c>
      <c r="O6" t="s">
        <v>329</v>
      </c>
      <c r="P6" t="s">
        <v>329</v>
      </c>
      <c r="Q6" t="s">
        <v>329</v>
      </c>
      <c r="R6" t="s">
        <v>329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171</v>
      </c>
      <c r="C7" s="1" t="s">
        <v>45</v>
      </c>
      <c r="D7" s="1" t="s">
        <v>1506</v>
      </c>
      <c r="E7" t="s">
        <v>329</v>
      </c>
      <c r="F7" t="s">
        <v>329</v>
      </c>
      <c r="G7" t="s">
        <v>329</v>
      </c>
      <c r="H7" t="s">
        <v>329</v>
      </c>
      <c r="I7" t="s">
        <v>329</v>
      </c>
      <c r="J7" t="s">
        <v>329</v>
      </c>
      <c r="K7" t="s">
        <v>329</v>
      </c>
      <c r="L7" t="s">
        <v>329</v>
      </c>
      <c r="M7" t="s">
        <v>329</v>
      </c>
      <c r="N7" t="s">
        <v>329</v>
      </c>
      <c r="O7" t="s">
        <v>329</v>
      </c>
      <c r="P7" t="s">
        <v>329</v>
      </c>
      <c r="Q7" t="s">
        <v>329</v>
      </c>
      <c r="R7" t="s">
        <v>329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173</v>
      </c>
      <c r="C8" s="3" t="s">
        <v>47</v>
      </c>
      <c r="D8" s="3" t="s">
        <v>1140</v>
      </c>
      <c r="E8" t="s">
        <v>329</v>
      </c>
      <c r="F8" t="s">
        <v>329</v>
      </c>
      <c r="G8" t="s">
        <v>329</v>
      </c>
      <c r="H8" t="s">
        <v>329</v>
      </c>
      <c r="I8" t="s">
        <v>329</v>
      </c>
      <c r="J8" t="s">
        <v>329</v>
      </c>
      <c r="K8" t="s">
        <v>329</v>
      </c>
      <c r="L8" t="s">
        <v>329</v>
      </c>
      <c r="M8" t="s">
        <v>329</v>
      </c>
      <c r="N8" t="s">
        <v>329</v>
      </c>
      <c r="O8" t="s">
        <v>329</v>
      </c>
      <c r="P8" t="s">
        <v>329</v>
      </c>
      <c r="Q8" t="s">
        <v>329</v>
      </c>
      <c r="R8" t="s">
        <v>329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Y8"/>
  <sheetViews>
    <sheetView workbookViewId="0"/>
  </sheetViews>
  <sheetFormatPr defaultRowHeight="15"/>
  <sheetData>
    <row r="1" spans="1:51">
      <c r="A1" s="2" t="str">
        <f>HYPERLINK("#'Areas to Load'!A1", "Custom Calendar")</f>
        <v>Custom Calendar</v>
      </c>
    </row>
    <row r="2" spans="1:51">
      <c r="A2" s="3" t="s">
        <v>175</v>
      </c>
      <c r="B2" s="1" t="s">
        <v>329</v>
      </c>
      <c r="C2" s="1" t="str">
        <f>HYPERLINK("#'LOVs'!controlfrequency1003", "controlfrequency1003")</f>
        <v>controlfrequency1003</v>
      </c>
      <c r="D2" s="1" t="s">
        <v>329</v>
      </c>
      <c r="E2" s="1" t="s">
        <v>329</v>
      </c>
      <c r="F2" s="1" t="s">
        <v>329</v>
      </c>
      <c r="G2" s="1" t="s">
        <v>329</v>
      </c>
      <c r="H2" t="s">
        <v>329</v>
      </c>
      <c r="I2" t="s">
        <v>329</v>
      </c>
      <c r="J2" t="s">
        <v>329</v>
      </c>
      <c r="K2" t="s">
        <v>329</v>
      </c>
      <c r="L2" t="s">
        <v>329</v>
      </c>
      <c r="M2" t="s">
        <v>329</v>
      </c>
      <c r="N2" t="s">
        <v>329</v>
      </c>
      <c r="O2" t="s">
        <v>329</v>
      </c>
      <c r="P2" t="s">
        <v>329</v>
      </c>
      <c r="Q2" t="s">
        <v>329</v>
      </c>
      <c r="R2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178</v>
      </c>
      <c r="C3" s="1" t="s">
        <v>180</v>
      </c>
      <c r="D3" s="1" t="s">
        <v>183</v>
      </c>
      <c r="E3" s="1" t="s">
        <v>185</v>
      </c>
      <c r="F3" s="1" t="s">
        <v>188</v>
      </c>
      <c r="G3" s="1" t="s">
        <v>191</v>
      </c>
      <c r="H3" t="s">
        <v>329</v>
      </c>
      <c r="I3" t="s">
        <v>329</v>
      </c>
      <c r="J3" t="s">
        <v>329</v>
      </c>
      <c r="K3" t="s">
        <v>329</v>
      </c>
      <c r="L3" t="s">
        <v>329</v>
      </c>
      <c r="M3" t="s">
        <v>329</v>
      </c>
      <c r="N3" t="s">
        <v>329</v>
      </c>
      <c r="O3" t="s">
        <v>329</v>
      </c>
      <c r="P3" t="s">
        <v>329</v>
      </c>
      <c r="Q3" t="s">
        <v>329</v>
      </c>
      <c r="R3" t="s">
        <v>329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1469</v>
      </c>
      <c r="C4" s="1" t="s">
        <v>1505</v>
      </c>
      <c r="D4" s="1" t="s">
        <v>1494</v>
      </c>
      <c r="E4" s="1" t="s">
        <v>1469</v>
      </c>
      <c r="F4" s="1" t="s">
        <v>160</v>
      </c>
      <c r="G4" s="1" t="s">
        <v>160</v>
      </c>
      <c r="H4" t="s">
        <v>329</v>
      </c>
      <c r="I4" t="s">
        <v>329</v>
      </c>
      <c r="J4" t="s">
        <v>329</v>
      </c>
      <c r="K4" t="s">
        <v>329</v>
      </c>
      <c r="L4" t="s">
        <v>329</v>
      </c>
      <c r="M4" t="s">
        <v>329</v>
      </c>
      <c r="N4" t="s">
        <v>329</v>
      </c>
      <c r="O4" t="s">
        <v>329</v>
      </c>
      <c r="P4" t="s">
        <v>329</v>
      </c>
      <c r="Q4" t="s">
        <v>329</v>
      </c>
      <c r="R4" t="s">
        <v>329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176</v>
      </c>
      <c r="C5" s="1" t="s">
        <v>1470</v>
      </c>
      <c r="D5" s="1" t="s">
        <v>111</v>
      </c>
      <c r="E5" s="1" t="s">
        <v>176</v>
      </c>
      <c r="F5" s="1" t="s">
        <v>161</v>
      </c>
      <c r="G5" s="1" t="s">
        <v>161</v>
      </c>
      <c r="H5" t="s">
        <v>329</v>
      </c>
      <c r="I5" t="s">
        <v>329</v>
      </c>
      <c r="J5" t="s">
        <v>329</v>
      </c>
      <c r="K5" t="s">
        <v>329</v>
      </c>
      <c r="L5" t="s">
        <v>329</v>
      </c>
      <c r="M5" t="s">
        <v>329</v>
      </c>
      <c r="N5" t="s">
        <v>329</v>
      </c>
      <c r="O5" t="s">
        <v>329</v>
      </c>
      <c r="P5" t="s">
        <v>329</v>
      </c>
      <c r="Q5" t="s">
        <v>329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1476</v>
      </c>
      <c r="D6" s="1" t="s">
        <v>1476</v>
      </c>
      <c r="E6" s="1" t="s">
        <v>1476</v>
      </c>
      <c r="F6" s="1" t="s">
        <v>1476</v>
      </c>
      <c r="G6" s="1" t="s">
        <v>1476</v>
      </c>
      <c r="H6" t="s">
        <v>329</v>
      </c>
      <c r="I6" t="s">
        <v>329</v>
      </c>
      <c r="J6" t="s">
        <v>329</v>
      </c>
      <c r="K6" t="s">
        <v>329</v>
      </c>
      <c r="L6" t="s">
        <v>329</v>
      </c>
      <c r="M6" t="s">
        <v>329</v>
      </c>
      <c r="N6" t="s">
        <v>329</v>
      </c>
      <c r="O6" t="s">
        <v>329</v>
      </c>
      <c r="P6" t="s">
        <v>329</v>
      </c>
      <c r="Q6" t="s">
        <v>329</v>
      </c>
      <c r="R6" t="s">
        <v>329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177</v>
      </c>
      <c r="C7" s="1" t="s">
        <v>106</v>
      </c>
      <c r="D7" s="1" t="s">
        <v>182</v>
      </c>
      <c r="E7" s="1" t="s">
        <v>1477</v>
      </c>
      <c r="F7" s="1" t="s">
        <v>187</v>
      </c>
      <c r="G7" s="1" t="s">
        <v>190</v>
      </c>
      <c r="H7" t="s">
        <v>329</v>
      </c>
      <c r="I7" t="s">
        <v>329</v>
      </c>
      <c r="J7" t="s">
        <v>329</v>
      </c>
      <c r="K7" t="s">
        <v>329</v>
      </c>
      <c r="L7" t="s">
        <v>329</v>
      </c>
      <c r="M7" t="s">
        <v>329</v>
      </c>
      <c r="N7" t="s">
        <v>329</v>
      </c>
      <c r="O7" t="s">
        <v>329</v>
      </c>
      <c r="P7" t="s">
        <v>329</v>
      </c>
      <c r="Q7" t="s">
        <v>329</v>
      </c>
      <c r="R7" t="s">
        <v>329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179</v>
      </c>
      <c r="C8" s="3" t="s">
        <v>181</v>
      </c>
      <c r="D8" s="3" t="s">
        <v>184</v>
      </c>
      <c r="E8" s="3" t="s">
        <v>186</v>
      </c>
      <c r="F8" s="3" t="s">
        <v>189</v>
      </c>
      <c r="G8" s="3" t="s">
        <v>192</v>
      </c>
      <c r="H8" t="s">
        <v>329</v>
      </c>
      <c r="I8" t="s">
        <v>329</v>
      </c>
      <c r="J8" t="s">
        <v>329</v>
      </c>
      <c r="K8" t="s">
        <v>329</v>
      </c>
      <c r="L8" t="s">
        <v>329</v>
      </c>
      <c r="M8" t="s">
        <v>329</v>
      </c>
      <c r="N8" t="s">
        <v>329</v>
      </c>
      <c r="O8" t="s">
        <v>329</v>
      </c>
      <c r="P8" t="s">
        <v>329</v>
      </c>
      <c r="Q8" t="s">
        <v>329</v>
      </c>
      <c r="R8" t="s">
        <v>329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Y8"/>
  <sheetViews>
    <sheetView workbookViewId="0"/>
  </sheetViews>
  <sheetFormatPr defaultRowHeight="15"/>
  <sheetData>
    <row r="1" spans="1:51">
      <c r="A1" s="2" t="str">
        <f>HYPERLINK("#'Areas to Load'!A1", "Close Days")</f>
        <v>Close Days</v>
      </c>
    </row>
    <row r="2" spans="1:51">
      <c r="A2" s="3" t="s">
        <v>193</v>
      </c>
      <c r="B2" s="1" t="s">
        <v>329</v>
      </c>
      <c r="C2" s="1" t="str">
        <f>HYPERLINK("#'LOVsLists'!CL_DAY1113", "CL_DAY1113")</f>
        <v>CL_DAY1113</v>
      </c>
      <c r="D2" s="1" t="s">
        <v>329</v>
      </c>
      <c r="E2" t="s">
        <v>329</v>
      </c>
      <c r="F2" t="s">
        <v>329</v>
      </c>
      <c r="G2" t="s">
        <v>329</v>
      </c>
      <c r="H2" t="s">
        <v>329</v>
      </c>
      <c r="I2" t="s">
        <v>329</v>
      </c>
      <c r="J2" t="s">
        <v>329</v>
      </c>
      <c r="K2" t="s">
        <v>329</v>
      </c>
      <c r="L2" t="s">
        <v>329</v>
      </c>
      <c r="M2" t="s">
        <v>329</v>
      </c>
      <c r="N2" t="s">
        <v>329</v>
      </c>
      <c r="O2" t="s">
        <v>329</v>
      </c>
      <c r="P2" t="s">
        <v>329</v>
      </c>
      <c r="Q2" t="s">
        <v>329</v>
      </c>
      <c r="R2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194</v>
      </c>
      <c r="C3" s="1" t="s">
        <v>195</v>
      </c>
      <c r="D3" s="1" t="s">
        <v>196</v>
      </c>
      <c r="E3" t="s">
        <v>329</v>
      </c>
      <c r="F3" t="s">
        <v>329</v>
      </c>
      <c r="G3" t="s">
        <v>329</v>
      </c>
      <c r="H3" t="s">
        <v>329</v>
      </c>
      <c r="I3" t="s">
        <v>329</v>
      </c>
      <c r="J3" t="s">
        <v>329</v>
      </c>
      <c r="K3" t="s">
        <v>329</v>
      </c>
      <c r="L3" t="s">
        <v>329</v>
      </c>
      <c r="M3" t="s">
        <v>329</v>
      </c>
      <c r="N3" t="s">
        <v>329</v>
      </c>
      <c r="O3" t="s">
        <v>329</v>
      </c>
      <c r="P3" t="s">
        <v>329</v>
      </c>
      <c r="Q3" t="s">
        <v>329</v>
      </c>
      <c r="R3" t="s">
        <v>329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1469</v>
      </c>
      <c r="C4" s="1" t="s">
        <v>1505</v>
      </c>
      <c r="D4" s="1" t="s">
        <v>1494</v>
      </c>
      <c r="E4" t="s">
        <v>329</v>
      </c>
      <c r="F4" t="s">
        <v>329</v>
      </c>
      <c r="G4" t="s">
        <v>329</v>
      </c>
      <c r="H4" t="s">
        <v>329</v>
      </c>
      <c r="I4" t="s">
        <v>329</v>
      </c>
      <c r="J4" t="s">
        <v>329</v>
      </c>
      <c r="K4" t="s">
        <v>329</v>
      </c>
      <c r="L4" t="s">
        <v>329</v>
      </c>
      <c r="M4" t="s">
        <v>329</v>
      </c>
      <c r="N4" t="s">
        <v>329</v>
      </c>
      <c r="O4" t="s">
        <v>329</v>
      </c>
      <c r="P4" t="s">
        <v>329</v>
      </c>
      <c r="Q4" t="s">
        <v>329</v>
      </c>
      <c r="R4" t="s">
        <v>329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1490</v>
      </c>
      <c r="C5" s="1" t="s">
        <v>1470</v>
      </c>
      <c r="D5" s="1" t="s">
        <v>1495</v>
      </c>
      <c r="E5" t="s">
        <v>329</v>
      </c>
      <c r="F5" t="s">
        <v>329</v>
      </c>
      <c r="G5" t="s">
        <v>329</v>
      </c>
      <c r="H5" t="s">
        <v>329</v>
      </c>
      <c r="I5" t="s">
        <v>329</v>
      </c>
      <c r="J5" t="s">
        <v>329</v>
      </c>
      <c r="K5" t="s">
        <v>329</v>
      </c>
      <c r="L5" t="s">
        <v>329</v>
      </c>
      <c r="M5" t="s">
        <v>329</v>
      </c>
      <c r="N5" t="s">
        <v>329</v>
      </c>
      <c r="O5" t="s">
        <v>329</v>
      </c>
      <c r="P5" t="s">
        <v>329</v>
      </c>
      <c r="Q5" t="s">
        <v>329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1476</v>
      </c>
      <c r="D6" s="1" t="s">
        <v>1476</v>
      </c>
      <c r="E6" t="s">
        <v>329</v>
      </c>
      <c r="F6" t="s">
        <v>329</v>
      </c>
      <c r="G6" t="s">
        <v>329</v>
      </c>
      <c r="H6" t="s">
        <v>329</v>
      </c>
      <c r="I6" t="s">
        <v>329</v>
      </c>
      <c r="J6" t="s">
        <v>329</v>
      </c>
      <c r="K6" t="s">
        <v>329</v>
      </c>
      <c r="L6" t="s">
        <v>329</v>
      </c>
      <c r="M6" t="s">
        <v>329</v>
      </c>
      <c r="N6" t="s">
        <v>329</v>
      </c>
      <c r="O6" t="s">
        <v>329</v>
      </c>
      <c r="P6" t="s">
        <v>329</v>
      </c>
      <c r="Q6" t="s">
        <v>329</v>
      </c>
      <c r="R6" t="s">
        <v>329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1477</v>
      </c>
      <c r="C7" s="1" t="s">
        <v>106</v>
      </c>
      <c r="D7" s="1" t="s">
        <v>1496</v>
      </c>
      <c r="E7" t="s">
        <v>329</v>
      </c>
      <c r="F7" t="s">
        <v>329</v>
      </c>
      <c r="G7" t="s">
        <v>329</v>
      </c>
      <c r="H7" t="s">
        <v>329</v>
      </c>
      <c r="I7" t="s">
        <v>329</v>
      </c>
      <c r="J7" t="s">
        <v>329</v>
      </c>
      <c r="K7" t="s">
        <v>329</v>
      </c>
      <c r="L7" t="s">
        <v>329</v>
      </c>
      <c r="M7" t="s">
        <v>329</v>
      </c>
      <c r="N7" t="s">
        <v>329</v>
      </c>
      <c r="O7" t="s">
        <v>329</v>
      </c>
      <c r="P7" t="s">
        <v>329</v>
      </c>
      <c r="Q7" t="s">
        <v>329</v>
      </c>
      <c r="R7" t="s">
        <v>329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1509</v>
      </c>
      <c r="C8" s="3" t="s">
        <v>546</v>
      </c>
      <c r="D8" s="3" t="s">
        <v>1498</v>
      </c>
      <c r="E8" t="s">
        <v>329</v>
      </c>
      <c r="F8" t="s">
        <v>329</v>
      </c>
      <c r="G8" t="s">
        <v>329</v>
      </c>
      <c r="H8" t="s">
        <v>329</v>
      </c>
      <c r="I8" t="s">
        <v>329</v>
      </c>
      <c r="J8" t="s">
        <v>329</v>
      </c>
      <c r="K8" t="s">
        <v>329</v>
      </c>
      <c r="L8" t="s">
        <v>329</v>
      </c>
      <c r="M8" t="s">
        <v>329</v>
      </c>
      <c r="N8" t="s">
        <v>329</v>
      </c>
      <c r="O8" t="s">
        <v>329</v>
      </c>
      <c r="P8" t="s">
        <v>329</v>
      </c>
      <c r="Q8" t="s">
        <v>329</v>
      </c>
      <c r="R8" t="s">
        <v>329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Y8"/>
  <sheetViews>
    <sheetView workbookViewId="0"/>
  </sheetViews>
  <sheetFormatPr defaultRowHeight="15"/>
  <sheetData>
    <row r="1" spans="1:51">
      <c r="A1" s="2" t="str">
        <f>HYPERLINK("#'Areas to Load'!A1", "Close Day Map")</f>
        <v>Close Day Map</v>
      </c>
    </row>
    <row r="2" spans="1:51">
      <c r="A2" s="3" t="s">
        <v>197</v>
      </c>
      <c r="B2" s="1" t="s">
        <v>329</v>
      </c>
      <c r="C2" s="1" t="s">
        <v>329</v>
      </c>
      <c r="D2" s="1" t="s">
        <v>329</v>
      </c>
      <c r="E2" s="1" t="s">
        <v>329</v>
      </c>
      <c r="F2" s="1" t="str">
        <f>HYPERLINK("#'LOVsLists'!CL_DAY_MAP1113", "CL_DAY_MAP1113")</f>
        <v>CL_DAY_MAP1113</v>
      </c>
      <c r="G2" t="s">
        <v>329</v>
      </c>
      <c r="H2" t="s">
        <v>329</v>
      </c>
      <c r="I2" t="s">
        <v>329</v>
      </c>
      <c r="J2" t="s">
        <v>329</v>
      </c>
      <c r="K2" t="s">
        <v>329</v>
      </c>
      <c r="L2" t="s">
        <v>329</v>
      </c>
      <c r="M2" t="s">
        <v>329</v>
      </c>
      <c r="N2" t="s">
        <v>329</v>
      </c>
      <c r="O2" t="s">
        <v>329</v>
      </c>
      <c r="P2" t="s">
        <v>329</v>
      </c>
      <c r="Q2" t="s">
        <v>329</v>
      </c>
      <c r="R2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199</v>
      </c>
      <c r="C3" s="1" t="s">
        <v>205</v>
      </c>
      <c r="D3" s="1" t="s">
        <v>208</v>
      </c>
      <c r="E3" s="1" t="s">
        <v>202</v>
      </c>
      <c r="F3" s="1" t="s">
        <v>195</v>
      </c>
      <c r="G3" t="s">
        <v>329</v>
      </c>
      <c r="H3" t="s">
        <v>329</v>
      </c>
      <c r="I3" t="s">
        <v>329</v>
      </c>
      <c r="J3" t="s">
        <v>329</v>
      </c>
      <c r="K3" t="s">
        <v>329</v>
      </c>
      <c r="L3" t="s">
        <v>329</v>
      </c>
      <c r="M3" t="s">
        <v>329</v>
      </c>
      <c r="N3" t="s">
        <v>329</v>
      </c>
      <c r="O3" t="s">
        <v>329</v>
      </c>
      <c r="P3" t="s">
        <v>329</v>
      </c>
      <c r="Q3" t="s">
        <v>329</v>
      </c>
      <c r="R3" t="s">
        <v>329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1469</v>
      </c>
      <c r="C4" s="1" t="s">
        <v>1469</v>
      </c>
      <c r="D4" s="1" t="s">
        <v>1469</v>
      </c>
      <c r="E4" s="1" t="s">
        <v>160</v>
      </c>
      <c r="F4" s="1" t="s">
        <v>1505</v>
      </c>
      <c r="G4" t="s">
        <v>329</v>
      </c>
      <c r="H4" t="s">
        <v>329</v>
      </c>
      <c r="I4" t="s">
        <v>329</v>
      </c>
      <c r="J4" t="s">
        <v>329</v>
      </c>
      <c r="K4" t="s">
        <v>329</v>
      </c>
      <c r="L4" t="s">
        <v>329</v>
      </c>
      <c r="M4" t="s">
        <v>329</v>
      </c>
      <c r="N4" t="s">
        <v>329</v>
      </c>
      <c r="O4" t="s">
        <v>329</v>
      </c>
      <c r="P4" t="s">
        <v>329</v>
      </c>
      <c r="Q4" t="s">
        <v>329</v>
      </c>
      <c r="R4" t="s">
        <v>329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1470</v>
      </c>
      <c r="C5" s="1" t="s">
        <v>176</v>
      </c>
      <c r="D5" s="1" t="s">
        <v>176</v>
      </c>
      <c r="E5" s="1" t="s">
        <v>161</v>
      </c>
      <c r="F5" s="1" t="s">
        <v>1470</v>
      </c>
      <c r="G5" t="s">
        <v>329</v>
      </c>
      <c r="H5" t="s">
        <v>329</v>
      </c>
      <c r="I5" t="s">
        <v>329</v>
      </c>
      <c r="J5" t="s">
        <v>329</v>
      </c>
      <c r="K5" t="s">
        <v>329</v>
      </c>
      <c r="L5" t="s">
        <v>329</v>
      </c>
      <c r="M5" t="s">
        <v>329</v>
      </c>
      <c r="N5" t="s">
        <v>329</v>
      </c>
      <c r="O5" t="s">
        <v>329</v>
      </c>
      <c r="P5" t="s">
        <v>329</v>
      </c>
      <c r="Q5" t="s">
        <v>329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1476</v>
      </c>
      <c r="D6" s="1" t="s">
        <v>1476</v>
      </c>
      <c r="E6" s="1" t="s">
        <v>1476</v>
      </c>
      <c r="F6" s="1" t="s">
        <v>1476</v>
      </c>
      <c r="G6" t="s">
        <v>329</v>
      </c>
      <c r="H6" t="s">
        <v>329</v>
      </c>
      <c r="I6" t="s">
        <v>329</v>
      </c>
      <c r="J6" t="s">
        <v>329</v>
      </c>
      <c r="K6" t="s">
        <v>329</v>
      </c>
      <c r="L6" t="s">
        <v>329</v>
      </c>
      <c r="M6" t="s">
        <v>329</v>
      </c>
      <c r="N6" t="s">
        <v>329</v>
      </c>
      <c r="O6" t="s">
        <v>329</v>
      </c>
      <c r="P6" t="s">
        <v>329</v>
      </c>
      <c r="Q6" t="s">
        <v>329</v>
      </c>
      <c r="R6" t="s">
        <v>329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198</v>
      </c>
      <c r="C7" s="1" t="s">
        <v>204</v>
      </c>
      <c r="D7" s="1" t="s">
        <v>207</v>
      </c>
      <c r="E7" s="1" t="s">
        <v>201</v>
      </c>
      <c r="F7" s="1" t="s">
        <v>106</v>
      </c>
      <c r="G7" t="s">
        <v>329</v>
      </c>
      <c r="H7" t="s">
        <v>329</v>
      </c>
      <c r="I7" t="s">
        <v>329</v>
      </c>
      <c r="J7" t="s">
        <v>329</v>
      </c>
      <c r="K7" t="s">
        <v>329</v>
      </c>
      <c r="L7" t="s">
        <v>329</v>
      </c>
      <c r="M7" t="s">
        <v>329</v>
      </c>
      <c r="N7" t="s">
        <v>329</v>
      </c>
      <c r="O7" t="s">
        <v>329</v>
      </c>
      <c r="P7" t="s">
        <v>329</v>
      </c>
      <c r="Q7" t="s">
        <v>329</v>
      </c>
      <c r="R7" t="s">
        <v>329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200</v>
      </c>
      <c r="C8" s="3" t="s">
        <v>206</v>
      </c>
      <c r="D8" s="3" t="s">
        <v>209</v>
      </c>
      <c r="E8" s="3" t="s">
        <v>203</v>
      </c>
      <c r="F8" s="3" t="s">
        <v>546</v>
      </c>
      <c r="G8" t="s">
        <v>329</v>
      </c>
      <c r="H8" t="s">
        <v>329</v>
      </c>
      <c r="I8" t="s">
        <v>329</v>
      </c>
      <c r="J8" t="s">
        <v>329</v>
      </c>
      <c r="K8" t="s">
        <v>329</v>
      </c>
      <c r="L8" t="s">
        <v>329</v>
      </c>
      <c r="M8" t="s">
        <v>329</v>
      </c>
      <c r="N8" t="s">
        <v>329</v>
      </c>
      <c r="O8" t="s">
        <v>329</v>
      </c>
      <c r="P8" t="s">
        <v>329</v>
      </c>
      <c r="Q8" t="s">
        <v>329</v>
      </c>
      <c r="R8" t="s">
        <v>329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Y8"/>
  <sheetViews>
    <sheetView workbookViewId="0"/>
  </sheetViews>
  <sheetFormatPr defaultRowHeight="15"/>
  <sheetData>
    <row r="1" spans="1:51">
      <c r="A1" s="2" t="str">
        <f>HYPERLINK("#'Areas to Load'!A1", "Close Binders")</f>
        <v>Close Binders</v>
      </c>
    </row>
    <row r="2" spans="1:51">
      <c r="A2" s="3" t="s">
        <v>210</v>
      </c>
      <c r="B2" s="1" t="s">
        <v>329</v>
      </c>
      <c r="C2" s="1" t="s">
        <v>329</v>
      </c>
      <c r="D2" s="1" t="s">
        <v>329</v>
      </c>
      <c r="E2" s="1" t="s">
        <v>329</v>
      </c>
      <c r="F2" s="1" t="s">
        <v>329</v>
      </c>
      <c r="G2" s="1" t="s">
        <v>329</v>
      </c>
      <c r="H2" s="1" t="s">
        <v>329</v>
      </c>
      <c r="I2" s="1" t="s">
        <v>329</v>
      </c>
      <c r="J2" t="s">
        <v>329</v>
      </c>
      <c r="K2" t="s">
        <v>329</v>
      </c>
      <c r="L2" t="s">
        <v>329</v>
      </c>
      <c r="M2" t="s">
        <v>329</v>
      </c>
      <c r="N2" t="s">
        <v>329</v>
      </c>
      <c r="O2" t="s">
        <v>329</v>
      </c>
      <c r="P2" t="s">
        <v>329</v>
      </c>
      <c r="Q2" t="s">
        <v>329</v>
      </c>
      <c r="R2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211</v>
      </c>
      <c r="C3" s="1" t="s">
        <v>212</v>
      </c>
      <c r="D3" s="1" t="s">
        <v>214</v>
      </c>
      <c r="E3" s="1" t="s">
        <v>217</v>
      </c>
      <c r="F3" s="1" t="s">
        <v>220</v>
      </c>
      <c r="G3" s="1" t="s">
        <v>223</v>
      </c>
      <c r="H3" s="1" t="s">
        <v>226</v>
      </c>
      <c r="I3" s="1" t="s">
        <v>229</v>
      </c>
      <c r="J3" t="s">
        <v>329</v>
      </c>
      <c r="K3" t="s">
        <v>329</v>
      </c>
      <c r="L3" t="s">
        <v>329</v>
      </c>
      <c r="M3" t="s">
        <v>329</v>
      </c>
      <c r="N3" t="s">
        <v>329</v>
      </c>
      <c r="O3" t="s">
        <v>329</v>
      </c>
      <c r="P3" t="s">
        <v>329</v>
      </c>
      <c r="Q3" t="s">
        <v>329</v>
      </c>
      <c r="R3" t="s">
        <v>329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1469</v>
      </c>
      <c r="C4" s="1" t="s">
        <v>1469</v>
      </c>
      <c r="D4" s="1" t="s">
        <v>1513</v>
      </c>
      <c r="E4" s="1" t="s">
        <v>1513</v>
      </c>
      <c r="F4" s="1" t="s">
        <v>1513</v>
      </c>
      <c r="G4" s="1" t="s">
        <v>1513</v>
      </c>
      <c r="H4" s="1" t="s">
        <v>1513</v>
      </c>
      <c r="I4" s="1" t="s">
        <v>1513</v>
      </c>
      <c r="J4" t="s">
        <v>329</v>
      </c>
      <c r="K4" t="s">
        <v>329</v>
      </c>
      <c r="L4" t="s">
        <v>329</v>
      </c>
      <c r="M4" t="s">
        <v>329</v>
      </c>
      <c r="N4" t="s">
        <v>329</v>
      </c>
      <c r="O4" t="s">
        <v>329</v>
      </c>
      <c r="P4" t="s">
        <v>329</v>
      </c>
      <c r="Q4" t="s">
        <v>329</v>
      </c>
      <c r="R4" t="s">
        <v>329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1490</v>
      </c>
      <c r="C5" s="1" t="s">
        <v>16</v>
      </c>
      <c r="D5" s="1" t="s">
        <v>1514</v>
      </c>
      <c r="E5" s="1" t="s">
        <v>1514</v>
      </c>
      <c r="F5" s="1" t="s">
        <v>1514</v>
      </c>
      <c r="G5" s="1" t="s">
        <v>1514</v>
      </c>
      <c r="H5" s="1" t="s">
        <v>1514</v>
      </c>
      <c r="I5" s="1" t="s">
        <v>1514</v>
      </c>
      <c r="J5" t="s">
        <v>329</v>
      </c>
      <c r="K5" t="s">
        <v>329</v>
      </c>
      <c r="L5" t="s">
        <v>329</v>
      </c>
      <c r="M5" t="s">
        <v>329</v>
      </c>
      <c r="N5" t="s">
        <v>329</v>
      </c>
      <c r="O5" t="s">
        <v>329</v>
      </c>
      <c r="P5" t="s">
        <v>329</v>
      </c>
      <c r="Q5" t="s">
        <v>329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1476</v>
      </c>
      <c r="D6" s="1" t="s">
        <v>1476</v>
      </c>
      <c r="E6" s="1" t="s">
        <v>1476</v>
      </c>
      <c r="F6" s="1" t="s">
        <v>1476</v>
      </c>
      <c r="G6" s="1" t="s">
        <v>1476</v>
      </c>
      <c r="H6" s="1" t="s">
        <v>1476</v>
      </c>
      <c r="I6" s="1" t="s">
        <v>1476</v>
      </c>
      <c r="J6" t="s">
        <v>329</v>
      </c>
      <c r="K6" t="s">
        <v>329</v>
      </c>
      <c r="L6" t="s">
        <v>329</v>
      </c>
      <c r="M6" t="s">
        <v>329</v>
      </c>
      <c r="N6" t="s">
        <v>329</v>
      </c>
      <c r="O6" t="s">
        <v>329</v>
      </c>
      <c r="P6" t="s">
        <v>329</v>
      </c>
      <c r="Q6" t="s">
        <v>329</v>
      </c>
      <c r="R6" t="s">
        <v>329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1477</v>
      </c>
      <c r="C7" s="1" t="s">
        <v>1525</v>
      </c>
      <c r="D7" s="1" t="s">
        <v>213</v>
      </c>
      <c r="E7" s="1" t="s">
        <v>216</v>
      </c>
      <c r="F7" s="1" t="s">
        <v>219</v>
      </c>
      <c r="G7" s="1" t="s">
        <v>222</v>
      </c>
      <c r="H7" s="1" t="s">
        <v>225</v>
      </c>
      <c r="I7" s="1" t="s">
        <v>228</v>
      </c>
      <c r="J7" t="s">
        <v>329</v>
      </c>
      <c r="K7" t="s">
        <v>329</v>
      </c>
      <c r="L7" t="s">
        <v>329</v>
      </c>
      <c r="M7" t="s">
        <v>329</v>
      </c>
      <c r="N7" t="s">
        <v>329</v>
      </c>
      <c r="O7" t="s">
        <v>329</v>
      </c>
      <c r="P7" t="s">
        <v>329</v>
      </c>
      <c r="Q7" t="s">
        <v>329</v>
      </c>
      <c r="R7" t="s">
        <v>329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1509</v>
      </c>
      <c r="C8" s="3" t="s">
        <v>1527</v>
      </c>
      <c r="D8" s="3" t="s">
        <v>215</v>
      </c>
      <c r="E8" s="3" t="s">
        <v>218</v>
      </c>
      <c r="F8" s="3" t="s">
        <v>221</v>
      </c>
      <c r="G8" s="3" t="s">
        <v>224</v>
      </c>
      <c r="H8" s="3" t="s">
        <v>227</v>
      </c>
      <c r="I8" s="3" t="s">
        <v>230</v>
      </c>
      <c r="J8" t="s">
        <v>329</v>
      </c>
      <c r="K8" t="s">
        <v>329</v>
      </c>
      <c r="L8" t="s">
        <v>329</v>
      </c>
      <c r="M8" t="s">
        <v>329</v>
      </c>
      <c r="N8" t="s">
        <v>329</v>
      </c>
      <c r="O8" t="s">
        <v>329</v>
      </c>
      <c r="P8" t="s">
        <v>329</v>
      </c>
      <c r="Q8" t="s">
        <v>329</v>
      </c>
      <c r="R8" t="s">
        <v>329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Y8"/>
  <sheetViews>
    <sheetView workbookViewId="0"/>
  </sheetViews>
  <sheetFormatPr defaultRowHeight="15"/>
  <sheetData>
    <row r="1" spans="1:51">
      <c r="A1" s="2" t="str">
        <f>HYPERLINK("#'Areas to Load'!A1", "Task to Output Binder Link")</f>
        <v>Task to Output Binder Link</v>
      </c>
    </row>
    <row r="2" spans="1:51">
      <c r="A2" s="3" t="s">
        <v>231</v>
      </c>
      <c r="B2" s="1" t="s">
        <v>329</v>
      </c>
      <c r="C2" s="1" t="s">
        <v>329</v>
      </c>
      <c r="D2" t="s">
        <v>329</v>
      </c>
      <c r="E2" t="s">
        <v>329</v>
      </c>
      <c r="F2" t="s">
        <v>329</v>
      </c>
      <c r="G2" t="s">
        <v>329</v>
      </c>
      <c r="H2" t="s">
        <v>329</v>
      </c>
      <c r="I2" t="s">
        <v>329</v>
      </c>
      <c r="J2" t="s">
        <v>329</v>
      </c>
      <c r="K2" t="s">
        <v>329</v>
      </c>
      <c r="L2" t="s">
        <v>329</v>
      </c>
      <c r="M2" t="s">
        <v>329</v>
      </c>
      <c r="N2" t="s">
        <v>329</v>
      </c>
      <c r="O2" t="s">
        <v>329</v>
      </c>
      <c r="P2" t="s">
        <v>329</v>
      </c>
      <c r="Q2" t="s">
        <v>329</v>
      </c>
      <c r="R2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235</v>
      </c>
      <c r="C3" s="1" t="s">
        <v>233</v>
      </c>
      <c r="D3" t="s">
        <v>329</v>
      </c>
      <c r="E3" t="s">
        <v>329</v>
      </c>
      <c r="F3" t="s">
        <v>329</v>
      </c>
      <c r="G3" t="s">
        <v>329</v>
      </c>
      <c r="H3" t="s">
        <v>329</v>
      </c>
      <c r="I3" t="s">
        <v>329</v>
      </c>
      <c r="J3" t="s">
        <v>329</v>
      </c>
      <c r="K3" t="s">
        <v>329</v>
      </c>
      <c r="L3" t="s">
        <v>329</v>
      </c>
      <c r="M3" t="s">
        <v>329</v>
      </c>
      <c r="N3" t="s">
        <v>329</v>
      </c>
      <c r="O3" t="s">
        <v>329</v>
      </c>
      <c r="P3" t="s">
        <v>329</v>
      </c>
      <c r="Q3" t="s">
        <v>329</v>
      </c>
      <c r="R3" t="s">
        <v>329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1469</v>
      </c>
      <c r="C4" s="1" t="s">
        <v>1469</v>
      </c>
      <c r="D4" t="s">
        <v>329</v>
      </c>
      <c r="E4" t="s">
        <v>329</v>
      </c>
      <c r="F4" t="s">
        <v>329</v>
      </c>
      <c r="G4" t="s">
        <v>329</v>
      </c>
      <c r="H4" t="s">
        <v>329</v>
      </c>
      <c r="I4" t="s">
        <v>329</v>
      </c>
      <c r="J4" t="s">
        <v>329</v>
      </c>
      <c r="K4" t="s">
        <v>329</v>
      </c>
      <c r="L4" t="s">
        <v>329</v>
      </c>
      <c r="M4" t="s">
        <v>329</v>
      </c>
      <c r="N4" t="s">
        <v>329</v>
      </c>
      <c r="O4" t="s">
        <v>329</v>
      </c>
      <c r="P4" t="s">
        <v>329</v>
      </c>
      <c r="Q4" t="s">
        <v>329</v>
      </c>
      <c r="R4" t="s">
        <v>329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1470</v>
      </c>
      <c r="C5" s="1" t="s">
        <v>1470</v>
      </c>
      <c r="D5" t="s">
        <v>329</v>
      </c>
      <c r="E5" t="s">
        <v>329</v>
      </c>
      <c r="F5" t="s">
        <v>329</v>
      </c>
      <c r="G5" t="s">
        <v>329</v>
      </c>
      <c r="H5" t="s">
        <v>329</v>
      </c>
      <c r="I5" t="s">
        <v>329</v>
      </c>
      <c r="J5" t="s">
        <v>329</v>
      </c>
      <c r="K5" t="s">
        <v>329</v>
      </c>
      <c r="L5" t="s">
        <v>329</v>
      </c>
      <c r="M5" t="s">
        <v>329</v>
      </c>
      <c r="N5" t="s">
        <v>329</v>
      </c>
      <c r="O5" t="s">
        <v>329</v>
      </c>
      <c r="P5" t="s">
        <v>329</v>
      </c>
      <c r="Q5" t="s">
        <v>329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1476</v>
      </c>
      <c r="D6" t="s">
        <v>329</v>
      </c>
      <c r="E6" t="s">
        <v>329</v>
      </c>
      <c r="F6" t="s">
        <v>329</v>
      </c>
      <c r="G6" t="s">
        <v>329</v>
      </c>
      <c r="H6" t="s">
        <v>329</v>
      </c>
      <c r="I6" t="s">
        <v>329</v>
      </c>
      <c r="J6" t="s">
        <v>329</v>
      </c>
      <c r="K6" t="s">
        <v>329</v>
      </c>
      <c r="L6" t="s">
        <v>329</v>
      </c>
      <c r="M6" t="s">
        <v>329</v>
      </c>
      <c r="N6" t="s">
        <v>329</v>
      </c>
      <c r="O6" t="s">
        <v>329</v>
      </c>
      <c r="P6" t="s">
        <v>329</v>
      </c>
      <c r="Q6" t="s">
        <v>329</v>
      </c>
      <c r="R6" t="s">
        <v>329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121</v>
      </c>
      <c r="C7" s="1" t="s">
        <v>232</v>
      </c>
      <c r="D7" t="s">
        <v>329</v>
      </c>
      <c r="E7" t="s">
        <v>329</v>
      </c>
      <c r="F7" t="s">
        <v>329</v>
      </c>
      <c r="G7" t="s">
        <v>329</v>
      </c>
      <c r="H7" t="s">
        <v>329</v>
      </c>
      <c r="I7" t="s">
        <v>329</v>
      </c>
      <c r="J7" t="s">
        <v>329</v>
      </c>
      <c r="K7" t="s">
        <v>329</v>
      </c>
      <c r="L7" t="s">
        <v>329</v>
      </c>
      <c r="M7" t="s">
        <v>329</v>
      </c>
      <c r="N7" t="s">
        <v>329</v>
      </c>
      <c r="O7" t="s">
        <v>329</v>
      </c>
      <c r="P7" t="s">
        <v>329</v>
      </c>
      <c r="Q7" t="s">
        <v>329</v>
      </c>
      <c r="R7" t="s">
        <v>329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236</v>
      </c>
      <c r="C8" s="3" t="s">
        <v>234</v>
      </c>
      <c r="D8" t="s">
        <v>329</v>
      </c>
      <c r="E8" t="s">
        <v>329</v>
      </c>
      <c r="F8" t="s">
        <v>329</v>
      </c>
      <c r="G8" t="s">
        <v>329</v>
      </c>
      <c r="H8" t="s">
        <v>329</v>
      </c>
      <c r="I8" t="s">
        <v>329</v>
      </c>
      <c r="J8" t="s">
        <v>329</v>
      </c>
      <c r="K8" t="s">
        <v>329</v>
      </c>
      <c r="L8" t="s">
        <v>329</v>
      </c>
      <c r="M8" t="s">
        <v>329</v>
      </c>
      <c r="N8" t="s">
        <v>329</v>
      </c>
      <c r="O8" t="s">
        <v>329</v>
      </c>
      <c r="P8" t="s">
        <v>329</v>
      </c>
      <c r="Q8" t="s">
        <v>329</v>
      </c>
      <c r="R8" t="s">
        <v>329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Y8"/>
  <sheetViews>
    <sheetView workbookViewId="0"/>
  </sheetViews>
  <sheetFormatPr defaultRowHeight="15"/>
  <sheetData>
    <row r="1" spans="1:51">
      <c r="A1" s="2" t="str">
        <f>HYPERLINK("#'Areas to Load'!A1", "Security Assignments")</f>
        <v>Security Assignments</v>
      </c>
    </row>
    <row r="2" spans="1:51">
      <c r="A2" s="3" t="s">
        <v>237</v>
      </c>
      <c r="B2" s="1" t="str">
        <f>HYPERLINK("#'LOVsLists'!ASSIGNMENT1053", "ASSIGNMENT1053")</f>
        <v>ASSIGNMENT1053</v>
      </c>
      <c r="C2" s="1" t="s">
        <v>329</v>
      </c>
      <c r="D2" s="1" t="s">
        <v>329</v>
      </c>
      <c r="E2" s="1" t="str">
        <f>HYPERLINK("#'LOVsLists'!ASSIGNMENT1048", "ASSIGNMENT1048")</f>
        <v>ASSIGNMENT1048</v>
      </c>
      <c r="F2" s="1" t="str">
        <f>HYPERLINK("#'LOVsLists'!ASSIGNMENT1054", "ASSIGNMENT1054")</f>
        <v>ASSIGNMENT1054</v>
      </c>
      <c r="G2" t="s">
        <v>329</v>
      </c>
      <c r="H2" t="s">
        <v>329</v>
      </c>
      <c r="I2" t="s">
        <v>329</v>
      </c>
      <c r="J2" t="s">
        <v>329</v>
      </c>
      <c r="K2" t="s">
        <v>329</v>
      </c>
      <c r="L2" t="s">
        <v>329</v>
      </c>
      <c r="M2" t="s">
        <v>329</v>
      </c>
      <c r="N2" t="s">
        <v>329</v>
      </c>
      <c r="O2" t="s">
        <v>329</v>
      </c>
      <c r="P2" t="s">
        <v>329</v>
      </c>
      <c r="Q2" t="s">
        <v>329</v>
      </c>
      <c r="R2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242</v>
      </c>
      <c r="C3" s="1" t="s">
        <v>241</v>
      </c>
      <c r="D3" s="1" t="s">
        <v>239</v>
      </c>
      <c r="E3" s="1" t="s">
        <v>244</v>
      </c>
      <c r="F3" s="1" t="s">
        <v>245</v>
      </c>
      <c r="G3" t="s">
        <v>329</v>
      </c>
      <c r="H3" t="s">
        <v>329</v>
      </c>
      <c r="I3" t="s">
        <v>329</v>
      </c>
      <c r="J3" t="s">
        <v>329</v>
      </c>
      <c r="K3" t="s">
        <v>329</v>
      </c>
      <c r="L3" t="s">
        <v>329</v>
      </c>
      <c r="M3" t="s">
        <v>329</v>
      </c>
      <c r="N3" t="s">
        <v>329</v>
      </c>
      <c r="O3" t="s">
        <v>329</v>
      </c>
      <c r="P3" t="s">
        <v>329</v>
      </c>
      <c r="Q3" t="s">
        <v>329</v>
      </c>
      <c r="R3" t="s">
        <v>329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1505</v>
      </c>
      <c r="C4" s="1" t="s">
        <v>1469</v>
      </c>
      <c r="D4" s="1" t="s">
        <v>1469</v>
      </c>
      <c r="E4" s="1" t="s">
        <v>1505</v>
      </c>
      <c r="F4" s="1" t="s">
        <v>1505</v>
      </c>
      <c r="G4" t="s">
        <v>329</v>
      </c>
      <c r="H4" t="s">
        <v>329</v>
      </c>
      <c r="I4" t="s">
        <v>329</v>
      </c>
      <c r="J4" t="s">
        <v>329</v>
      </c>
      <c r="K4" t="s">
        <v>329</v>
      </c>
      <c r="L4" t="s">
        <v>329</v>
      </c>
      <c r="M4" t="s">
        <v>329</v>
      </c>
      <c r="N4" t="s">
        <v>329</v>
      </c>
      <c r="O4" t="s">
        <v>329</v>
      </c>
      <c r="P4" t="s">
        <v>329</v>
      </c>
      <c r="Q4" t="s">
        <v>329</v>
      </c>
      <c r="R4" t="s">
        <v>329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1470</v>
      </c>
      <c r="C5" s="1" t="s">
        <v>1470</v>
      </c>
      <c r="D5" s="1" t="s">
        <v>1470</v>
      </c>
      <c r="E5" s="1" t="s">
        <v>1470</v>
      </c>
      <c r="F5" s="1" t="s">
        <v>1470</v>
      </c>
      <c r="G5" t="s">
        <v>329</v>
      </c>
      <c r="H5" t="s">
        <v>329</v>
      </c>
      <c r="I5" t="s">
        <v>329</v>
      </c>
      <c r="J5" t="s">
        <v>329</v>
      </c>
      <c r="K5" t="s">
        <v>329</v>
      </c>
      <c r="L5" t="s">
        <v>329</v>
      </c>
      <c r="M5" t="s">
        <v>329</v>
      </c>
      <c r="N5" t="s">
        <v>329</v>
      </c>
      <c r="O5" t="s">
        <v>329</v>
      </c>
      <c r="P5" t="s">
        <v>329</v>
      </c>
      <c r="Q5" t="s">
        <v>329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1476</v>
      </c>
      <c r="D6" s="1" t="s">
        <v>1476</v>
      </c>
      <c r="E6" s="1" t="s">
        <v>1476</v>
      </c>
      <c r="F6" s="1" t="s">
        <v>1476</v>
      </c>
      <c r="G6" t="s">
        <v>329</v>
      </c>
      <c r="H6" t="s">
        <v>329</v>
      </c>
      <c r="I6" t="s">
        <v>329</v>
      </c>
      <c r="J6" t="s">
        <v>329</v>
      </c>
      <c r="K6" t="s">
        <v>329</v>
      </c>
      <c r="L6" t="s">
        <v>329</v>
      </c>
      <c r="M6" t="s">
        <v>329</v>
      </c>
      <c r="N6" t="s">
        <v>329</v>
      </c>
      <c r="O6" t="s">
        <v>329</v>
      </c>
      <c r="P6" t="s">
        <v>329</v>
      </c>
      <c r="Q6" t="s">
        <v>329</v>
      </c>
      <c r="R6" t="s">
        <v>329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1506</v>
      </c>
      <c r="C7" s="1" t="s">
        <v>45</v>
      </c>
      <c r="D7" s="1" t="s">
        <v>238</v>
      </c>
      <c r="E7" s="1" t="s">
        <v>243</v>
      </c>
      <c r="F7" s="1" t="s">
        <v>23</v>
      </c>
      <c r="G7" t="s">
        <v>329</v>
      </c>
      <c r="H7" t="s">
        <v>329</v>
      </c>
      <c r="I7" t="s">
        <v>329</v>
      </c>
      <c r="J7" t="s">
        <v>329</v>
      </c>
      <c r="K7" t="s">
        <v>329</v>
      </c>
      <c r="L7" t="s">
        <v>329</v>
      </c>
      <c r="M7" t="s">
        <v>329</v>
      </c>
      <c r="N7" t="s">
        <v>329</v>
      </c>
      <c r="O7" t="s">
        <v>329</v>
      </c>
      <c r="P7" t="s">
        <v>329</v>
      </c>
      <c r="Q7" t="s">
        <v>329</v>
      </c>
      <c r="R7" t="s">
        <v>329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1140</v>
      </c>
      <c r="C8" s="3" t="s">
        <v>47</v>
      </c>
      <c r="D8" s="3" t="s">
        <v>240</v>
      </c>
      <c r="E8" s="3" t="s">
        <v>348</v>
      </c>
      <c r="F8" s="3" t="s">
        <v>1462</v>
      </c>
      <c r="G8" t="s">
        <v>329</v>
      </c>
      <c r="H8" t="s">
        <v>329</v>
      </c>
      <c r="I8" t="s">
        <v>329</v>
      </c>
      <c r="J8" t="s">
        <v>329</v>
      </c>
      <c r="K8" t="s">
        <v>329</v>
      </c>
      <c r="L8" t="s">
        <v>329</v>
      </c>
      <c r="M8" t="s">
        <v>329</v>
      </c>
      <c r="N8" t="s">
        <v>329</v>
      </c>
      <c r="O8" t="s">
        <v>329</v>
      </c>
      <c r="P8" t="s">
        <v>329</v>
      </c>
      <c r="Q8" t="s">
        <v>329</v>
      </c>
      <c r="R8" t="s">
        <v>329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Y8"/>
  <sheetViews>
    <sheetView workbookViewId="0"/>
  </sheetViews>
  <sheetFormatPr defaultRowHeight="15"/>
  <sheetData>
    <row r="1" spans="1:51">
      <c r="A1" s="2" t="str">
        <f>HYPERLINK("#'Areas to Load'!A1", "Task to Control Test Linkages")</f>
        <v>Task to Control Test Linkages</v>
      </c>
    </row>
    <row r="2" spans="1:51">
      <c r="A2" s="3" t="s">
        <v>246</v>
      </c>
      <c r="B2" s="1" t="s">
        <v>329</v>
      </c>
      <c r="C2" s="1" t="s">
        <v>329</v>
      </c>
      <c r="D2" t="s">
        <v>329</v>
      </c>
      <c r="E2" t="s">
        <v>329</v>
      </c>
      <c r="F2" t="s">
        <v>329</v>
      </c>
      <c r="G2" t="s">
        <v>329</v>
      </c>
      <c r="H2" t="s">
        <v>329</v>
      </c>
      <c r="I2" t="s">
        <v>329</v>
      </c>
      <c r="J2" t="s">
        <v>329</v>
      </c>
      <c r="K2" t="s">
        <v>329</v>
      </c>
      <c r="L2" t="s">
        <v>329</v>
      </c>
      <c r="M2" t="s">
        <v>329</v>
      </c>
      <c r="N2" t="s">
        <v>329</v>
      </c>
      <c r="O2" t="s">
        <v>329</v>
      </c>
      <c r="P2" t="s">
        <v>329</v>
      </c>
      <c r="Q2" t="s">
        <v>329</v>
      </c>
      <c r="R2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249</v>
      </c>
      <c r="C3" s="1" t="s">
        <v>247</v>
      </c>
      <c r="D3" t="s">
        <v>329</v>
      </c>
      <c r="E3" t="s">
        <v>329</v>
      </c>
      <c r="F3" t="s">
        <v>329</v>
      </c>
      <c r="G3" t="s">
        <v>329</v>
      </c>
      <c r="H3" t="s">
        <v>329</v>
      </c>
      <c r="I3" t="s">
        <v>329</v>
      </c>
      <c r="J3" t="s">
        <v>329</v>
      </c>
      <c r="K3" t="s">
        <v>329</v>
      </c>
      <c r="L3" t="s">
        <v>329</v>
      </c>
      <c r="M3" t="s">
        <v>329</v>
      </c>
      <c r="N3" t="s">
        <v>329</v>
      </c>
      <c r="O3" t="s">
        <v>329</v>
      </c>
      <c r="P3" t="s">
        <v>329</v>
      </c>
      <c r="Q3" t="s">
        <v>329</v>
      </c>
      <c r="R3" t="s">
        <v>329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1469</v>
      </c>
      <c r="C4" s="1" t="s">
        <v>1469</v>
      </c>
      <c r="D4" t="s">
        <v>329</v>
      </c>
      <c r="E4" t="s">
        <v>329</v>
      </c>
      <c r="F4" t="s">
        <v>329</v>
      </c>
      <c r="G4" t="s">
        <v>329</v>
      </c>
      <c r="H4" t="s">
        <v>329</v>
      </c>
      <c r="I4" t="s">
        <v>329</v>
      </c>
      <c r="J4" t="s">
        <v>329</v>
      </c>
      <c r="K4" t="s">
        <v>329</v>
      </c>
      <c r="L4" t="s">
        <v>329</v>
      </c>
      <c r="M4" t="s">
        <v>329</v>
      </c>
      <c r="N4" t="s">
        <v>329</v>
      </c>
      <c r="O4" t="s">
        <v>329</v>
      </c>
      <c r="P4" t="s">
        <v>329</v>
      </c>
      <c r="Q4" t="s">
        <v>329</v>
      </c>
      <c r="R4" t="s">
        <v>329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1470</v>
      </c>
      <c r="C5" s="1" t="s">
        <v>1470</v>
      </c>
      <c r="D5" t="s">
        <v>329</v>
      </c>
      <c r="E5" t="s">
        <v>329</v>
      </c>
      <c r="F5" t="s">
        <v>329</v>
      </c>
      <c r="G5" t="s">
        <v>329</v>
      </c>
      <c r="H5" t="s">
        <v>329</v>
      </c>
      <c r="I5" t="s">
        <v>329</v>
      </c>
      <c r="J5" t="s">
        <v>329</v>
      </c>
      <c r="K5" t="s">
        <v>329</v>
      </c>
      <c r="L5" t="s">
        <v>329</v>
      </c>
      <c r="M5" t="s">
        <v>329</v>
      </c>
      <c r="N5" t="s">
        <v>329</v>
      </c>
      <c r="O5" t="s">
        <v>329</v>
      </c>
      <c r="P5" t="s">
        <v>329</v>
      </c>
      <c r="Q5" t="s">
        <v>329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1476</v>
      </c>
      <c r="D6" t="s">
        <v>329</v>
      </c>
      <c r="E6" t="s">
        <v>329</v>
      </c>
      <c r="F6" t="s">
        <v>329</v>
      </c>
      <c r="G6" t="s">
        <v>329</v>
      </c>
      <c r="H6" t="s">
        <v>329</v>
      </c>
      <c r="I6" t="s">
        <v>329</v>
      </c>
      <c r="J6" t="s">
        <v>329</v>
      </c>
      <c r="K6" t="s">
        <v>329</v>
      </c>
      <c r="L6" t="s">
        <v>329</v>
      </c>
      <c r="M6" t="s">
        <v>329</v>
      </c>
      <c r="N6" t="s">
        <v>329</v>
      </c>
      <c r="O6" t="s">
        <v>329</v>
      </c>
      <c r="P6" t="s">
        <v>329</v>
      </c>
      <c r="Q6" t="s">
        <v>329</v>
      </c>
      <c r="R6" t="s">
        <v>329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121</v>
      </c>
      <c r="C7" s="1" t="s">
        <v>45</v>
      </c>
      <c r="D7" t="s">
        <v>329</v>
      </c>
      <c r="E7" t="s">
        <v>329</v>
      </c>
      <c r="F7" t="s">
        <v>329</v>
      </c>
      <c r="G7" t="s">
        <v>329</v>
      </c>
      <c r="H7" t="s">
        <v>329</v>
      </c>
      <c r="I7" t="s">
        <v>329</v>
      </c>
      <c r="J7" t="s">
        <v>329</v>
      </c>
      <c r="K7" t="s">
        <v>329</v>
      </c>
      <c r="L7" t="s">
        <v>329</v>
      </c>
      <c r="M7" t="s">
        <v>329</v>
      </c>
      <c r="N7" t="s">
        <v>329</v>
      </c>
      <c r="O7" t="s">
        <v>329</v>
      </c>
      <c r="P7" t="s">
        <v>329</v>
      </c>
      <c r="Q7" t="s">
        <v>329</v>
      </c>
      <c r="R7" t="s">
        <v>329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250</v>
      </c>
      <c r="C8" s="3" t="s">
        <v>248</v>
      </c>
      <c r="D8" t="s">
        <v>329</v>
      </c>
      <c r="E8" t="s">
        <v>329</v>
      </c>
      <c r="F8" t="s">
        <v>329</v>
      </c>
      <c r="G8" t="s">
        <v>329</v>
      </c>
      <c r="H8" t="s">
        <v>329</v>
      </c>
      <c r="I8" t="s">
        <v>329</v>
      </c>
      <c r="J8" t="s">
        <v>329</v>
      </c>
      <c r="K8" t="s">
        <v>329</v>
      </c>
      <c r="L8" t="s">
        <v>329</v>
      </c>
      <c r="M8" t="s">
        <v>329</v>
      </c>
      <c r="N8" t="s">
        <v>329</v>
      </c>
      <c r="O8" t="s">
        <v>329</v>
      </c>
      <c r="P8" t="s">
        <v>329</v>
      </c>
      <c r="Q8" t="s">
        <v>329</v>
      </c>
      <c r="R8" t="s">
        <v>329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Y8"/>
  <sheetViews>
    <sheetView workbookViewId="0"/>
  </sheetViews>
  <sheetFormatPr defaultRowHeight="15"/>
  <sheetData>
    <row r="1" spans="1:51">
      <c r="A1" s="2" t="str">
        <f>HYPERLINK("#'Areas to Load'!A1", "Dependent Task Linkages for Close Tasks")</f>
        <v>Dependent Task Linkages for Close Tasks</v>
      </c>
    </row>
    <row r="2" spans="1:51">
      <c r="A2" s="3" t="s">
        <v>251</v>
      </c>
      <c r="B2" s="1" t="s">
        <v>329</v>
      </c>
      <c r="C2" s="1" t="s">
        <v>329</v>
      </c>
      <c r="D2" t="s">
        <v>329</v>
      </c>
      <c r="E2" t="s">
        <v>329</v>
      </c>
      <c r="F2" t="s">
        <v>329</v>
      </c>
      <c r="G2" t="s">
        <v>329</v>
      </c>
      <c r="H2" t="s">
        <v>329</v>
      </c>
      <c r="I2" t="s">
        <v>329</v>
      </c>
      <c r="J2" t="s">
        <v>329</v>
      </c>
      <c r="K2" t="s">
        <v>329</v>
      </c>
      <c r="L2" t="s">
        <v>329</v>
      </c>
      <c r="M2" t="s">
        <v>329</v>
      </c>
      <c r="N2" t="s">
        <v>329</v>
      </c>
      <c r="O2" t="s">
        <v>329</v>
      </c>
      <c r="P2" t="s">
        <v>329</v>
      </c>
      <c r="Q2" t="s">
        <v>329</v>
      </c>
      <c r="R2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255</v>
      </c>
      <c r="C3" s="1" t="s">
        <v>253</v>
      </c>
      <c r="D3" t="s">
        <v>329</v>
      </c>
      <c r="E3" t="s">
        <v>329</v>
      </c>
      <c r="F3" t="s">
        <v>329</v>
      </c>
      <c r="G3" t="s">
        <v>329</v>
      </c>
      <c r="H3" t="s">
        <v>329</v>
      </c>
      <c r="I3" t="s">
        <v>329</v>
      </c>
      <c r="J3" t="s">
        <v>329</v>
      </c>
      <c r="K3" t="s">
        <v>329</v>
      </c>
      <c r="L3" t="s">
        <v>329</v>
      </c>
      <c r="M3" t="s">
        <v>329</v>
      </c>
      <c r="N3" t="s">
        <v>329</v>
      </c>
      <c r="O3" t="s">
        <v>329</v>
      </c>
      <c r="P3" t="s">
        <v>329</v>
      </c>
      <c r="Q3" t="s">
        <v>329</v>
      </c>
      <c r="R3" t="s">
        <v>329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1469</v>
      </c>
      <c r="C4" s="1" t="s">
        <v>1469</v>
      </c>
      <c r="D4" t="s">
        <v>329</v>
      </c>
      <c r="E4" t="s">
        <v>329</v>
      </c>
      <c r="F4" t="s">
        <v>329</v>
      </c>
      <c r="G4" t="s">
        <v>329</v>
      </c>
      <c r="H4" t="s">
        <v>329</v>
      </c>
      <c r="I4" t="s">
        <v>329</v>
      </c>
      <c r="J4" t="s">
        <v>329</v>
      </c>
      <c r="K4" t="s">
        <v>329</v>
      </c>
      <c r="L4" t="s">
        <v>329</v>
      </c>
      <c r="M4" t="s">
        <v>329</v>
      </c>
      <c r="N4" t="s">
        <v>329</v>
      </c>
      <c r="O4" t="s">
        <v>329</v>
      </c>
      <c r="P4" t="s">
        <v>329</v>
      </c>
      <c r="Q4" t="s">
        <v>329</v>
      </c>
      <c r="R4" t="s">
        <v>329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1470</v>
      </c>
      <c r="C5" s="1" t="s">
        <v>1470</v>
      </c>
      <c r="D5" t="s">
        <v>329</v>
      </c>
      <c r="E5" t="s">
        <v>329</v>
      </c>
      <c r="F5" t="s">
        <v>329</v>
      </c>
      <c r="G5" t="s">
        <v>329</v>
      </c>
      <c r="H5" t="s">
        <v>329</v>
      </c>
      <c r="I5" t="s">
        <v>329</v>
      </c>
      <c r="J5" t="s">
        <v>329</v>
      </c>
      <c r="K5" t="s">
        <v>329</v>
      </c>
      <c r="L5" t="s">
        <v>329</v>
      </c>
      <c r="M5" t="s">
        <v>329</v>
      </c>
      <c r="N5" t="s">
        <v>329</v>
      </c>
      <c r="O5" t="s">
        <v>329</v>
      </c>
      <c r="P5" t="s">
        <v>329</v>
      </c>
      <c r="Q5" t="s">
        <v>329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1476</v>
      </c>
      <c r="D6" t="s">
        <v>329</v>
      </c>
      <c r="E6" t="s">
        <v>329</v>
      </c>
      <c r="F6" t="s">
        <v>329</v>
      </c>
      <c r="G6" t="s">
        <v>329</v>
      </c>
      <c r="H6" t="s">
        <v>329</v>
      </c>
      <c r="I6" t="s">
        <v>329</v>
      </c>
      <c r="J6" t="s">
        <v>329</v>
      </c>
      <c r="K6" t="s">
        <v>329</v>
      </c>
      <c r="L6" t="s">
        <v>329</v>
      </c>
      <c r="M6" t="s">
        <v>329</v>
      </c>
      <c r="N6" t="s">
        <v>329</v>
      </c>
      <c r="O6" t="s">
        <v>329</v>
      </c>
      <c r="P6" t="s">
        <v>329</v>
      </c>
      <c r="Q6" t="s">
        <v>329</v>
      </c>
      <c r="R6" t="s">
        <v>329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121</v>
      </c>
      <c r="C7" s="1" t="s">
        <v>252</v>
      </c>
      <c r="D7" t="s">
        <v>329</v>
      </c>
      <c r="E7" t="s">
        <v>329</v>
      </c>
      <c r="F7" t="s">
        <v>329</v>
      </c>
      <c r="G7" t="s">
        <v>329</v>
      </c>
      <c r="H7" t="s">
        <v>329</v>
      </c>
      <c r="I7" t="s">
        <v>329</v>
      </c>
      <c r="J7" t="s">
        <v>329</v>
      </c>
      <c r="K7" t="s">
        <v>329</v>
      </c>
      <c r="L7" t="s">
        <v>329</v>
      </c>
      <c r="M7" t="s">
        <v>329</v>
      </c>
      <c r="N7" t="s">
        <v>329</v>
      </c>
      <c r="O7" t="s">
        <v>329</v>
      </c>
      <c r="P7" t="s">
        <v>329</v>
      </c>
      <c r="Q7" t="s">
        <v>329</v>
      </c>
      <c r="R7" t="s">
        <v>329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256</v>
      </c>
      <c r="C8" s="3" t="s">
        <v>254</v>
      </c>
      <c r="D8" t="s">
        <v>329</v>
      </c>
      <c r="E8" t="s">
        <v>329</v>
      </c>
      <c r="F8" t="s">
        <v>329</v>
      </c>
      <c r="G8" t="s">
        <v>329</v>
      </c>
      <c r="H8" t="s">
        <v>329</v>
      </c>
      <c r="I8" t="s">
        <v>329</v>
      </c>
      <c r="J8" t="s">
        <v>329</v>
      </c>
      <c r="K8" t="s">
        <v>329</v>
      </c>
      <c r="L8" t="s">
        <v>329</v>
      </c>
      <c r="M8" t="s">
        <v>329</v>
      </c>
      <c r="N8" t="s">
        <v>329</v>
      </c>
      <c r="O8" t="s">
        <v>329</v>
      </c>
      <c r="P8" t="s">
        <v>329</v>
      </c>
      <c r="Q8" t="s">
        <v>329</v>
      </c>
      <c r="R8" t="s">
        <v>329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V60"/>
  <sheetViews>
    <sheetView workbookViewId="0">
      <selection activeCell="Q4" sqref="Q4"/>
    </sheetView>
  </sheetViews>
  <sheetFormatPr defaultRowHeight="15"/>
  <sheetData>
    <row r="1" spans="1:100">
      <c r="A1" s="2" t="str">
        <f>HYPERLINK("#'Areas to Load'!A1", "System Values Groups")</f>
        <v>System Values Groups</v>
      </c>
    </row>
    <row r="2" spans="1:100">
      <c r="A2" s="3" t="s">
        <v>329</v>
      </c>
      <c r="B2" s="3" t="s">
        <v>330</v>
      </c>
      <c r="C2" s="3" t="s">
        <v>340</v>
      </c>
      <c r="D2" s="3" t="s">
        <v>347</v>
      </c>
      <c r="E2" s="3" t="s">
        <v>405</v>
      </c>
      <c r="F2" s="3" t="s">
        <v>411</v>
      </c>
      <c r="G2" s="3" t="s">
        <v>417</v>
      </c>
      <c r="H2" s="3" t="s">
        <v>424</v>
      </c>
      <c r="I2" s="3" t="s">
        <v>442</v>
      </c>
      <c r="J2" s="3" t="s">
        <v>447</v>
      </c>
      <c r="K2" s="3" t="s">
        <v>451</v>
      </c>
      <c r="L2" s="3" t="s">
        <v>457</v>
      </c>
      <c r="M2" s="3" t="s">
        <v>460</v>
      </c>
      <c r="N2" s="3" t="s">
        <v>466</v>
      </c>
      <c r="O2" s="3" t="s">
        <v>471</v>
      </c>
      <c r="P2" s="3" t="s">
        <v>477</v>
      </c>
      <c r="Q2" s="3" t="s">
        <v>484</v>
      </c>
      <c r="R2" s="3" t="s">
        <v>501</v>
      </c>
      <c r="S2" s="3" t="s">
        <v>515</v>
      </c>
      <c r="T2" s="3" t="s">
        <v>529</v>
      </c>
      <c r="U2" s="3" t="s">
        <v>536</v>
      </c>
      <c r="V2" s="3" t="s">
        <v>545</v>
      </c>
      <c r="W2" s="3" t="s">
        <v>554</v>
      </c>
      <c r="X2" s="3" t="s">
        <v>559</v>
      </c>
      <c r="Y2" s="3" t="s">
        <v>565</v>
      </c>
      <c r="Z2" s="3" t="s">
        <v>569</v>
      </c>
      <c r="AA2" s="3" t="s">
        <v>580</v>
      </c>
      <c r="AB2" s="3" t="s">
        <v>584</v>
      </c>
      <c r="AC2" s="3" t="s">
        <v>590</v>
      </c>
      <c r="AD2" s="3" t="s">
        <v>599</v>
      </c>
      <c r="AE2" s="3" t="s">
        <v>606</v>
      </c>
      <c r="AF2" s="3" t="s">
        <v>610</v>
      </c>
      <c r="AG2" s="3" t="s">
        <v>614</v>
      </c>
      <c r="AH2" s="3" t="s">
        <v>618</v>
      </c>
      <c r="AI2" s="3" t="s">
        <v>622</v>
      </c>
      <c r="AJ2" s="3" t="s">
        <v>628</v>
      </c>
      <c r="AK2" s="3" t="s">
        <v>634</v>
      </c>
      <c r="AL2" s="3" t="s">
        <v>638</v>
      </c>
      <c r="AM2" s="3" t="s">
        <v>648</v>
      </c>
      <c r="AN2" s="3" t="s">
        <v>654</v>
      </c>
      <c r="AO2" s="3" t="s">
        <v>665</v>
      </c>
      <c r="AP2" s="3" t="s">
        <v>669</v>
      </c>
      <c r="AQ2" s="3" t="s">
        <v>674</v>
      </c>
      <c r="AR2" s="3" t="s">
        <v>681</v>
      </c>
      <c r="AS2" s="3" t="s">
        <v>684</v>
      </c>
      <c r="AT2" s="3" t="s">
        <v>688</v>
      </c>
      <c r="AU2" s="3" t="s">
        <v>692</v>
      </c>
      <c r="AV2" s="3" t="s">
        <v>694</v>
      </c>
      <c r="AW2" s="3" t="s">
        <v>705</v>
      </c>
      <c r="AX2" s="3" t="s">
        <v>731</v>
      </c>
      <c r="AY2" s="3" t="s">
        <v>737</v>
      </c>
      <c r="AZ2" s="3" t="s">
        <v>796</v>
      </c>
      <c r="BA2" s="3" t="s">
        <v>805</v>
      </c>
      <c r="BB2" s="3" t="s">
        <v>811</v>
      </c>
      <c r="BC2" s="3" t="s">
        <v>817</v>
      </c>
      <c r="BD2" s="3" t="s">
        <v>820</v>
      </c>
      <c r="BE2" s="3" t="s">
        <v>824</v>
      </c>
      <c r="BF2" s="3" t="s">
        <v>828</v>
      </c>
      <c r="BG2" s="3" t="s">
        <v>832</v>
      </c>
      <c r="BH2" s="3" t="s">
        <v>836</v>
      </c>
      <c r="BI2" s="3" t="s">
        <v>844</v>
      </c>
      <c r="BJ2" s="3" t="s">
        <v>865</v>
      </c>
      <c r="BK2" s="3" t="s">
        <v>870</v>
      </c>
      <c r="BL2" s="3" t="s">
        <v>874</v>
      </c>
      <c r="BM2" s="3" t="s">
        <v>881</v>
      </c>
      <c r="BN2" s="3" t="s">
        <v>888</v>
      </c>
      <c r="BO2" s="3" t="s">
        <v>892</v>
      </c>
      <c r="BP2" s="3" t="s">
        <v>902</v>
      </c>
      <c r="BQ2" s="3" t="s">
        <v>907</v>
      </c>
      <c r="BR2" s="3" t="s">
        <v>913</v>
      </c>
      <c r="BS2" s="3" t="s">
        <v>948</v>
      </c>
      <c r="BT2" s="3" t="s">
        <v>954</v>
      </c>
      <c r="BU2" s="3" t="s">
        <v>959</v>
      </c>
      <c r="BV2" s="3" t="s">
        <v>965</v>
      </c>
      <c r="BW2" s="3" t="s">
        <v>969</v>
      </c>
      <c r="BX2" s="3" t="s">
        <v>977</v>
      </c>
      <c r="BY2" s="3" t="s">
        <v>985</v>
      </c>
      <c r="BZ2" s="3" t="s">
        <v>999</v>
      </c>
      <c r="CA2" s="3" t="s">
        <v>1004</v>
      </c>
      <c r="CB2" s="3" t="s">
        <v>1016</v>
      </c>
      <c r="CC2" s="3" t="s">
        <v>1021</v>
      </c>
      <c r="CD2" s="3" t="s">
        <v>1029</v>
      </c>
      <c r="CE2" s="3" t="s">
        <v>1034</v>
      </c>
      <c r="CF2" s="3" t="s">
        <v>1041</v>
      </c>
      <c r="CG2" s="3" t="s">
        <v>1048</v>
      </c>
      <c r="CH2" s="3" t="s">
        <v>1052</v>
      </c>
      <c r="CI2" s="3" t="s">
        <v>1065</v>
      </c>
      <c r="CJ2" s="3" t="s">
        <v>1085</v>
      </c>
      <c r="CK2" s="3" t="s">
        <v>1139</v>
      </c>
      <c r="CL2" s="3" t="s">
        <v>1162</v>
      </c>
      <c r="CM2" s="3" t="s">
        <v>1167</v>
      </c>
      <c r="CN2" s="3" t="s">
        <v>1175</v>
      </c>
      <c r="CO2" s="3" t="s">
        <v>1180</v>
      </c>
      <c r="CP2" s="3" t="s">
        <v>1185</v>
      </c>
      <c r="CQ2" s="3" t="s">
        <v>1189</v>
      </c>
      <c r="CR2" s="3" t="s">
        <v>1193</v>
      </c>
      <c r="CS2" s="3" t="s">
        <v>1196</v>
      </c>
      <c r="CT2" s="3" t="s">
        <v>1200</v>
      </c>
      <c r="CU2" s="3" t="s">
        <v>1207</v>
      </c>
      <c r="CV2" s="3" t="s">
        <v>1212</v>
      </c>
    </row>
    <row r="3" spans="1:100">
      <c r="B3" s="2" t="s">
        <v>331</v>
      </c>
      <c r="C3" s="2" t="s">
        <v>341</v>
      </c>
      <c r="D3" s="2" t="s">
        <v>348</v>
      </c>
      <c r="E3" s="2" t="s">
        <v>406</v>
      </c>
      <c r="F3" s="2" t="s">
        <v>412</v>
      </c>
      <c r="G3" s="2" t="s">
        <v>418</v>
      </c>
      <c r="H3" s="2" t="s">
        <v>425</v>
      </c>
      <c r="I3" s="2" t="s">
        <v>443</v>
      </c>
      <c r="J3" s="2" t="s">
        <v>448</v>
      </c>
      <c r="K3" s="2" t="s">
        <v>452</v>
      </c>
      <c r="L3" s="2" t="s">
        <v>458</v>
      </c>
      <c r="M3" s="2" t="s">
        <v>461</v>
      </c>
      <c r="N3" s="2" t="s">
        <v>467</v>
      </c>
      <c r="O3" s="2" t="s">
        <v>472</v>
      </c>
      <c r="P3" s="2" t="s">
        <v>478</v>
      </c>
      <c r="Q3" s="2" t="s">
        <v>485</v>
      </c>
      <c r="R3" s="2" t="s">
        <v>502</v>
      </c>
      <c r="S3" s="2" t="s">
        <v>516</v>
      </c>
      <c r="T3" s="2" t="s">
        <v>530</v>
      </c>
      <c r="U3" s="2" t="s">
        <v>537</v>
      </c>
      <c r="V3" s="2" t="s">
        <v>546</v>
      </c>
      <c r="W3" s="2" t="s">
        <v>555</v>
      </c>
      <c r="X3" s="2" t="s">
        <v>560</v>
      </c>
      <c r="Y3" s="2" t="s">
        <v>566</v>
      </c>
      <c r="Z3" s="2" t="s">
        <v>570</v>
      </c>
      <c r="AA3" s="2" t="s">
        <v>581</v>
      </c>
      <c r="AB3" s="2" t="s">
        <v>585</v>
      </c>
      <c r="AC3" s="2" t="s">
        <v>591</v>
      </c>
      <c r="AD3" s="2" t="s">
        <v>600</v>
      </c>
      <c r="AE3" s="2" t="s">
        <v>607</v>
      </c>
      <c r="AF3" s="2" t="s">
        <v>611</v>
      </c>
      <c r="AG3" s="2" t="s">
        <v>615</v>
      </c>
      <c r="AH3" s="2" t="s">
        <v>619</v>
      </c>
      <c r="AI3" s="2" t="s">
        <v>623</v>
      </c>
      <c r="AJ3" s="2" t="s">
        <v>629</v>
      </c>
      <c r="AK3" s="2" t="s">
        <v>635</v>
      </c>
      <c r="AL3" s="2" t="s">
        <v>639</v>
      </c>
      <c r="AM3" s="2" t="s">
        <v>649</v>
      </c>
      <c r="AN3" s="2" t="s">
        <v>655</v>
      </c>
      <c r="AO3" s="2" t="s">
        <v>666</v>
      </c>
      <c r="AP3" s="2" t="s">
        <v>670</v>
      </c>
      <c r="AQ3" s="2" t="s">
        <v>675</v>
      </c>
      <c r="AR3" s="2" t="s">
        <v>682</v>
      </c>
      <c r="AS3" s="2" t="s">
        <v>685</v>
      </c>
      <c r="AT3" s="2" t="s">
        <v>689</v>
      </c>
      <c r="AU3" s="2" t="s">
        <v>693</v>
      </c>
      <c r="AV3" s="2" t="s">
        <v>695</v>
      </c>
      <c r="AW3" s="2" t="s">
        <v>706</v>
      </c>
      <c r="AX3" s="2" t="s">
        <v>732</v>
      </c>
      <c r="AY3" s="2" t="s">
        <v>738</v>
      </c>
      <c r="AZ3" s="2" t="s">
        <v>797</v>
      </c>
      <c r="BA3" s="2" t="s">
        <v>806</v>
      </c>
      <c r="BB3" s="2" t="s">
        <v>812</v>
      </c>
      <c r="BC3" s="2" t="s">
        <v>467</v>
      </c>
      <c r="BD3" s="2" t="s">
        <v>821</v>
      </c>
      <c r="BE3" s="2" t="s">
        <v>825</v>
      </c>
      <c r="BF3" s="2" t="s">
        <v>829</v>
      </c>
      <c r="BG3" s="2" t="s">
        <v>833</v>
      </c>
      <c r="BH3" s="2" t="s">
        <v>837</v>
      </c>
      <c r="BI3" s="2" t="s">
        <v>845</v>
      </c>
      <c r="BJ3" s="2" t="s">
        <v>866</v>
      </c>
      <c r="BK3" s="2" t="s">
        <v>871</v>
      </c>
      <c r="BL3" s="2" t="s">
        <v>875</v>
      </c>
      <c r="BM3" s="2" t="s">
        <v>882</v>
      </c>
      <c r="BN3" s="2" t="s">
        <v>889</v>
      </c>
      <c r="BO3" s="2" t="s">
        <v>893</v>
      </c>
      <c r="BP3" s="2" t="s">
        <v>903</v>
      </c>
      <c r="BQ3" s="2" t="s">
        <v>908</v>
      </c>
      <c r="BR3" s="2" t="s">
        <v>914</v>
      </c>
      <c r="BS3" s="2" t="s">
        <v>949</v>
      </c>
      <c r="BT3" s="2" t="s">
        <v>955</v>
      </c>
      <c r="BU3" s="2" t="s">
        <v>960</v>
      </c>
      <c r="BV3" s="2" t="s">
        <v>966</v>
      </c>
      <c r="BW3" s="2" t="s">
        <v>970</v>
      </c>
      <c r="BX3" s="2" t="s">
        <v>978</v>
      </c>
      <c r="BY3" s="2" t="s">
        <v>986</v>
      </c>
      <c r="BZ3" s="2" t="s">
        <v>1000</v>
      </c>
      <c r="CA3" s="2" t="s">
        <v>1005</v>
      </c>
      <c r="CB3" s="2" t="s">
        <v>1017</v>
      </c>
      <c r="CC3" s="2" t="s">
        <v>1022</v>
      </c>
      <c r="CD3" s="2" t="s">
        <v>1030</v>
      </c>
      <c r="CE3" s="2" t="s">
        <v>1035</v>
      </c>
      <c r="CF3" s="2" t="s">
        <v>1042</v>
      </c>
      <c r="CG3" s="2" t="s">
        <v>1049</v>
      </c>
      <c r="CH3" s="2" t="s">
        <v>1053</v>
      </c>
      <c r="CI3" s="2" t="s">
        <v>1066</v>
      </c>
      <c r="CJ3" s="2" t="s">
        <v>1086</v>
      </c>
      <c r="CK3" s="2" t="s">
        <v>1140</v>
      </c>
      <c r="CL3" s="2" t="s">
        <v>1163</v>
      </c>
      <c r="CM3" s="2" t="s">
        <v>1168</v>
      </c>
      <c r="CN3" s="2" t="s">
        <v>1176</v>
      </c>
      <c r="CO3" s="2" t="s">
        <v>1181</v>
      </c>
      <c r="CP3" s="2" t="s">
        <v>1186</v>
      </c>
      <c r="CQ3" s="2" t="s">
        <v>1190</v>
      </c>
      <c r="CR3" s="2" t="s">
        <v>1194</v>
      </c>
      <c r="CS3" s="2" t="s">
        <v>1197</v>
      </c>
      <c r="CT3" s="2" t="s">
        <v>1201</v>
      </c>
      <c r="CU3" s="2" t="s">
        <v>1208</v>
      </c>
      <c r="CV3" s="2" t="s">
        <v>1213</v>
      </c>
    </row>
    <row r="4" spans="1:100">
      <c r="B4" s="3" t="s">
        <v>332</v>
      </c>
      <c r="C4" s="3" t="s">
        <v>342</v>
      </c>
      <c r="D4" s="3" t="s">
        <v>349</v>
      </c>
      <c r="E4" s="3" t="s">
        <v>407</v>
      </c>
      <c r="F4" s="3" t="s">
        <v>413</v>
      </c>
      <c r="G4" s="3" t="s">
        <v>419</v>
      </c>
      <c r="H4" s="3" t="s">
        <v>426</v>
      </c>
      <c r="I4" s="3" t="s">
        <v>444</v>
      </c>
      <c r="J4" s="3" t="s">
        <v>449</v>
      </c>
      <c r="K4" s="3" t="s">
        <v>453</v>
      </c>
      <c r="L4" s="3" t="s">
        <v>459</v>
      </c>
      <c r="M4" s="3" t="s">
        <v>462</v>
      </c>
      <c r="N4" s="3" t="s">
        <v>468</v>
      </c>
      <c r="O4" s="3" t="s">
        <v>473</v>
      </c>
      <c r="P4" s="3" t="s">
        <v>479</v>
      </c>
      <c r="Q4" s="3" t="s">
        <v>486</v>
      </c>
      <c r="R4" s="3" t="s">
        <v>503</v>
      </c>
      <c r="S4" s="3" t="s">
        <v>517</v>
      </c>
      <c r="T4" s="3" t="s">
        <v>531</v>
      </c>
      <c r="U4" s="3" t="s">
        <v>538</v>
      </c>
      <c r="V4" s="3" t="s">
        <v>547</v>
      </c>
      <c r="W4" s="3" t="s">
        <v>556</v>
      </c>
      <c r="X4" s="3" t="s">
        <v>561</v>
      </c>
      <c r="Y4" s="3" t="s">
        <v>567</v>
      </c>
      <c r="Z4" s="3" t="s">
        <v>571</v>
      </c>
      <c r="AA4" s="3" t="s">
        <v>582</v>
      </c>
      <c r="AB4" s="3" t="s">
        <v>586</v>
      </c>
      <c r="AC4" s="3" t="s">
        <v>592</v>
      </c>
      <c r="AD4" s="3" t="s">
        <v>601</v>
      </c>
      <c r="AE4" s="3" t="s">
        <v>608</v>
      </c>
      <c r="AF4" s="3" t="s">
        <v>612</v>
      </c>
      <c r="AG4" s="3" t="s">
        <v>616</v>
      </c>
      <c r="AH4" s="3" t="s">
        <v>620</v>
      </c>
      <c r="AI4" s="3" t="s">
        <v>624</v>
      </c>
      <c r="AJ4" s="3" t="s">
        <v>630</v>
      </c>
      <c r="AK4" s="3" t="s">
        <v>636</v>
      </c>
      <c r="AL4" s="3" t="s">
        <v>640</v>
      </c>
      <c r="AM4" s="3" t="s">
        <v>650</v>
      </c>
      <c r="AN4" s="3" t="s">
        <v>656</v>
      </c>
      <c r="AO4" s="3" t="s">
        <v>667</v>
      </c>
      <c r="AP4" s="3" t="s">
        <v>671</v>
      </c>
      <c r="AQ4" s="3" t="s">
        <v>676</v>
      </c>
      <c r="AR4" s="3" t="s">
        <v>683</v>
      </c>
      <c r="AS4" s="3" t="s">
        <v>686</v>
      </c>
      <c r="AT4" s="3" t="s">
        <v>690</v>
      </c>
      <c r="AV4" s="3" t="s">
        <v>696</v>
      </c>
      <c r="AW4" s="3" t="s">
        <v>707</v>
      </c>
      <c r="AX4" s="3" t="s">
        <v>733</v>
      </c>
      <c r="AY4" s="3" t="s">
        <v>739</v>
      </c>
      <c r="AZ4" s="3" t="s">
        <v>798</v>
      </c>
      <c r="BA4" s="3" t="s">
        <v>807</v>
      </c>
      <c r="BB4" s="3" t="s">
        <v>813</v>
      </c>
      <c r="BC4" s="3" t="s">
        <v>818</v>
      </c>
      <c r="BD4" s="3" t="s">
        <v>822</v>
      </c>
      <c r="BE4" s="3" t="s">
        <v>826</v>
      </c>
      <c r="BF4" s="3" t="s">
        <v>830</v>
      </c>
      <c r="BG4" s="3" t="s">
        <v>834</v>
      </c>
      <c r="BH4" s="3" t="s">
        <v>838</v>
      </c>
      <c r="BI4" s="3" t="s">
        <v>846</v>
      </c>
      <c r="BJ4" s="3" t="s">
        <v>867</v>
      </c>
      <c r="BK4" s="3" t="s">
        <v>872</v>
      </c>
      <c r="BL4" s="3" t="s">
        <v>876</v>
      </c>
      <c r="BM4" s="3" t="s">
        <v>883</v>
      </c>
      <c r="BN4" s="3" t="s">
        <v>890</v>
      </c>
      <c r="BO4" s="3" t="s">
        <v>894</v>
      </c>
      <c r="BP4" s="3" t="s">
        <v>904</v>
      </c>
      <c r="BQ4" s="3" t="s">
        <v>909</v>
      </c>
      <c r="BR4" s="3" t="s">
        <v>915</v>
      </c>
      <c r="BS4" s="3" t="s">
        <v>950</v>
      </c>
      <c r="BT4" s="3" t="s">
        <v>956</v>
      </c>
      <c r="BU4" s="3" t="s">
        <v>961</v>
      </c>
      <c r="BV4" s="3" t="s">
        <v>967</v>
      </c>
      <c r="BW4" s="3" t="s">
        <v>971</v>
      </c>
      <c r="BX4" s="3" t="s">
        <v>979</v>
      </c>
      <c r="BY4" s="3" t="s">
        <v>987</v>
      </c>
      <c r="BZ4" s="3" t="s">
        <v>1001</v>
      </c>
      <c r="CA4" s="3" t="s">
        <v>1006</v>
      </c>
      <c r="CB4" s="3" t="s">
        <v>1018</v>
      </c>
      <c r="CC4" s="3" t="s">
        <v>1023</v>
      </c>
      <c r="CD4" s="3" t="s">
        <v>1031</v>
      </c>
      <c r="CE4" s="3" t="s">
        <v>1036</v>
      </c>
      <c r="CF4" s="3" t="s">
        <v>1043</v>
      </c>
      <c r="CG4" s="3" t="s">
        <v>1050</v>
      </c>
      <c r="CH4" s="3" t="s">
        <v>1054</v>
      </c>
      <c r="CI4" s="3" t="s">
        <v>1067</v>
      </c>
      <c r="CJ4" s="3" t="s">
        <v>1087</v>
      </c>
      <c r="CK4" s="3" t="s">
        <v>1141</v>
      </c>
      <c r="CL4" s="3" t="s">
        <v>1164</v>
      </c>
      <c r="CM4" s="3" t="s">
        <v>1169</v>
      </c>
      <c r="CN4" s="3" t="s">
        <v>1177</v>
      </c>
      <c r="CO4" s="3" t="s">
        <v>1182</v>
      </c>
      <c r="CP4" s="3" t="s">
        <v>1187</v>
      </c>
      <c r="CQ4" s="3" t="s">
        <v>1191</v>
      </c>
      <c r="CR4" s="3" t="s">
        <v>1195</v>
      </c>
      <c r="CS4" s="3" t="s">
        <v>1198</v>
      </c>
      <c r="CT4" s="3" t="s">
        <v>1202</v>
      </c>
      <c r="CU4" s="3" t="s">
        <v>1209</v>
      </c>
      <c r="CV4" s="3" t="s">
        <v>1214</v>
      </c>
    </row>
    <row r="5" spans="1:100">
      <c r="B5" s="3" t="s">
        <v>333</v>
      </c>
      <c r="C5" s="3" t="s">
        <v>343</v>
      </c>
      <c r="D5" s="3" t="s">
        <v>350</v>
      </c>
      <c r="E5" s="3" t="s">
        <v>408</v>
      </c>
      <c r="F5" s="3" t="s">
        <v>414</v>
      </c>
      <c r="G5" s="3" t="s">
        <v>420</v>
      </c>
      <c r="H5" s="3" t="s">
        <v>427</v>
      </c>
      <c r="I5" s="3" t="s">
        <v>445</v>
      </c>
      <c r="J5" s="3" t="s">
        <v>450</v>
      </c>
      <c r="K5" s="3" t="s">
        <v>454</v>
      </c>
      <c r="M5" s="3" t="s">
        <v>463</v>
      </c>
      <c r="N5" s="3" t="s">
        <v>469</v>
      </c>
      <c r="O5" s="3" t="s">
        <v>474</v>
      </c>
      <c r="P5" s="3" t="s">
        <v>480</v>
      </c>
      <c r="Q5" s="3" t="s">
        <v>487</v>
      </c>
      <c r="R5" s="3" t="s">
        <v>504</v>
      </c>
      <c r="S5" s="3" t="s">
        <v>518</v>
      </c>
      <c r="T5" s="3" t="s">
        <v>532</v>
      </c>
      <c r="U5" s="3" t="s">
        <v>539</v>
      </c>
      <c r="V5" s="3" t="s">
        <v>548</v>
      </c>
      <c r="W5" s="3" t="s">
        <v>557</v>
      </c>
      <c r="X5" s="3" t="s">
        <v>562</v>
      </c>
      <c r="Y5" s="3" t="s">
        <v>568</v>
      </c>
      <c r="Z5" s="3" t="s">
        <v>572</v>
      </c>
      <c r="AA5" s="3" t="s">
        <v>583</v>
      </c>
      <c r="AB5" s="3" t="s">
        <v>587</v>
      </c>
      <c r="AC5" s="3" t="s">
        <v>593</v>
      </c>
      <c r="AD5" s="3" t="s">
        <v>602</v>
      </c>
      <c r="AE5" s="3" t="s">
        <v>609</v>
      </c>
      <c r="AF5" s="3" t="s">
        <v>613</v>
      </c>
      <c r="AG5" s="3" t="s">
        <v>617</v>
      </c>
      <c r="AH5" s="3" t="s">
        <v>621</v>
      </c>
      <c r="AI5" s="3" t="s">
        <v>625</v>
      </c>
      <c r="AJ5" s="3" t="s">
        <v>631</v>
      </c>
      <c r="AK5" s="3" t="s">
        <v>637</v>
      </c>
      <c r="AL5" s="3" t="s">
        <v>641</v>
      </c>
      <c r="AM5" s="3" t="s">
        <v>651</v>
      </c>
      <c r="AN5" s="3" t="s">
        <v>657</v>
      </c>
      <c r="AO5" s="3" t="s">
        <v>668</v>
      </c>
      <c r="AP5" s="3" t="s">
        <v>672</v>
      </c>
      <c r="AQ5" s="3" t="s">
        <v>677</v>
      </c>
      <c r="AS5" s="3" t="s">
        <v>687</v>
      </c>
      <c r="AT5" s="3" t="s">
        <v>691</v>
      </c>
      <c r="AV5" s="3" t="s">
        <v>697</v>
      </c>
      <c r="AW5" s="3" t="s">
        <v>708</v>
      </c>
      <c r="AX5" s="3" t="s">
        <v>734</v>
      </c>
      <c r="AY5" s="3" t="s">
        <v>740</v>
      </c>
      <c r="AZ5" s="3" t="s">
        <v>799</v>
      </c>
      <c r="BA5" s="3" t="s">
        <v>808</v>
      </c>
      <c r="BB5" s="3" t="s">
        <v>814</v>
      </c>
      <c r="BC5" s="3" t="s">
        <v>819</v>
      </c>
      <c r="BD5" s="3" t="s">
        <v>823</v>
      </c>
      <c r="BE5" s="3" t="s">
        <v>827</v>
      </c>
      <c r="BF5" s="3" t="s">
        <v>831</v>
      </c>
      <c r="BG5" s="3" t="s">
        <v>835</v>
      </c>
      <c r="BH5" s="3" t="s">
        <v>839</v>
      </c>
      <c r="BI5" s="3" t="s">
        <v>847</v>
      </c>
      <c r="BJ5" s="3" t="s">
        <v>868</v>
      </c>
      <c r="BK5" s="3" t="s">
        <v>873</v>
      </c>
      <c r="BL5" s="3" t="s">
        <v>877</v>
      </c>
      <c r="BM5" s="3" t="s">
        <v>884</v>
      </c>
      <c r="BN5" s="3" t="s">
        <v>891</v>
      </c>
      <c r="BO5" s="3" t="s">
        <v>895</v>
      </c>
      <c r="BP5" s="3" t="s">
        <v>905</v>
      </c>
      <c r="BQ5" s="3" t="s">
        <v>910</v>
      </c>
      <c r="BR5" s="3" t="s">
        <v>916</v>
      </c>
      <c r="BS5" s="3" t="s">
        <v>951</v>
      </c>
      <c r="BT5" s="3" t="s">
        <v>957</v>
      </c>
      <c r="BU5" s="3" t="s">
        <v>962</v>
      </c>
      <c r="BV5" s="3" t="s">
        <v>968</v>
      </c>
      <c r="BW5" s="3" t="s">
        <v>972</v>
      </c>
      <c r="BX5" s="3" t="s">
        <v>980</v>
      </c>
      <c r="BY5" s="3" t="s">
        <v>988</v>
      </c>
      <c r="BZ5" s="3" t="s">
        <v>1002</v>
      </c>
      <c r="CA5" s="3" t="s">
        <v>1007</v>
      </c>
      <c r="CB5" s="3" t="s">
        <v>1019</v>
      </c>
      <c r="CC5" s="3" t="s">
        <v>1024</v>
      </c>
      <c r="CD5" s="3" t="s">
        <v>1032</v>
      </c>
      <c r="CE5" s="3" t="s">
        <v>1037</v>
      </c>
      <c r="CF5" s="3" t="s">
        <v>1044</v>
      </c>
      <c r="CG5" s="3" t="s">
        <v>1051</v>
      </c>
      <c r="CH5" s="3" t="s">
        <v>1055</v>
      </c>
      <c r="CI5" s="3" t="s">
        <v>1068</v>
      </c>
      <c r="CJ5" s="3" t="s">
        <v>1088</v>
      </c>
      <c r="CK5" s="3" t="s">
        <v>1142</v>
      </c>
      <c r="CL5" s="3" t="s">
        <v>1165</v>
      </c>
      <c r="CM5" s="3" t="s">
        <v>1170</v>
      </c>
      <c r="CN5" s="3" t="s">
        <v>1178</v>
      </c>
      <c r="CO5" s="3" t="s">
        <v>1183</v>
      </c>
      <c r="CP5" s="3" t="s">
        <v>1188</v>
      </c>
      <c r="CQ5" s="3" t="s">
        <v>1192</v>
      </c>
      <c r="CS5" s="3" t="s">
        <v>1199</v>
      </c>
      <c r="CT5" s="3" t="s">
        <v>1203</v>
      </c>
      <c r="CU5" s="3" t="s">
        <v>1210</v>
      </c>
      <c r="CV5" s="3" t="s">
        <v>1215</v>
      </c>
    </row>
    <row r="6" spans="1:100">
      <c r="B6" s="3" t="s">
        <v>334</v>
      </c>
      <c r="C6" s="3" t="s">
        <v>344</v>
      </c>
      <c r="D6" s="3" t="s">
        <v>351</v>
      </c>
      <c r="E6" s="3" t="s">
        <v>409</v>
      </c>
      <c r="F6" s="3" t="s">
        <v>415</v>
      </c>
      <c r="G6" s="3" t="s">
        <v>421</v>
      </c>
      <c r="H6" s="3" t="s">
        <v>428</v>
      </c>
      <c r="I6" s="3" t="s">
        <v>446</v>
      </c>
      <c r="K6" s="3" t="s">
        <v>455</v>
      </c>
      <c r="M6" s="3" t="s">
        <v>464</v>
      </c>
      <c r="N6" s="3" t="s">
        <v>470</v>
      </c>
      <c r="O6" s="3" t="s">
        <v>475</v>
      </c>
      <c r="P6" s="3" t="s">
        <v>481</v>
      </c>
      <c r="Q6" s="3" t="s">
        <v>488</v>
      </c>
      <c r="R6" s="3" t="s">
        <v>505</v>
      </c>
      <c r="S6" s="3" t="s">
        <v>519</v>
      </c>
      <c r="T6" s="3" t="s">
        <v>533</v>
      </c>
      <c r="U6" s="3" t="s">
        <v>540</v>
      </c>
      <c r="V6" s="3" t="s">
        <v>549</v>
      </c>
      <c r="W6" s="3" t="s">
        <v>558</v>
      </c>
      <c r="X6" s="3" t="s">
        <v>563</v>
      </c>
      <c r="Z6" s="3" t="s">
        <v>573</v>
      </c>
      <c r="AB6" s="3" t="s">
        <v>588</v>
      </c>
      <c r="AC6" s="3" t="s">
        <v>594</v>
      </c>
      <c r="AD6" s="3" t="s">
        <v>603</v>
      </c>
      <c r="AI6" s="3" t="s">
        <v>626</v>
      </c>
      <c r="AJ6" s="3" t="s">
        <v>632</v>
      </c>
      <c r="AL6" s="3" t="s">
        <v>642</v>
      </c>
      <c r="AM6" s="3" t="s">
        <v>652</v>
      </c>
      <c r="AN6" s="3" t="s">
        <v>658</v>
      </c>
      <c r="AP6" s="3" t="s">
        <v>673</v>
      </c>
      <c r="AQ6" s="3" t="s">
        <v>678</v>
      </c>
      <c r="AV6" s="3" t="s">
        <v>698</v>
      </c>
      <c r="AW6" s="3" t="s">
        <v>709</v>
      </c>
      <c r="AX6" s="3" t="s">
        <v>735</v>
      </c>
      <c r="AY6" s="3" t="s">
        <v>741</v>
      </c>
      <c r="AZ6" s="3" t="s">
        <v>800</v>
      </c>
      <c r="BA6" s="3" t="s">
        <v>809</v>
      </c>
      <c r="BB6" s="3" t="s">
        <v>815</v>
      </c>
      <c r="BH6" s="3" t="s">
        <v>840</v>
      </c>
      <c r="BI6" s="3" t="s">
        <v>848</v>
      </c>
      <c r="BJ6" s="3" t="s">
        <v>869</v>
      </c>
      <c r="BL6" s="3" t="s">
        <v>878</v>
      </c>
      <c r="BM6" s="3" t="s">
        <v>885</v>
      </c>
      <c r="BO6" s="3" t="s">
        <v>896</v>
      </c>
      <c r="BP6" s="3" t="s">
        <v>906</v>
      </c>
      <c r="BQ6" s="3" t="s">
        <v>911</v>
      </c>
      <c r="BR6" s="3" t="s">
        <v>917</v>
      </c>
      <c r="BS6" s="3" t="s">
        <v>952</v>
      </c>
      <c r="BT6" s="3" t="s">
        <v>958</v>
      </c>
      <c r="BU6" s="3" t="s">
        <v>963</v>
      </c>
      <c r="BW6" s="3" t="s">
        <v>973</v>
      </c>
      <c r="BX6" s="3" t="s">
        <v>981</v>
      </c>
      <c r="BY6" s="3" t="s">
        <v>989</v>
      </c>
      <c r="BZ6" s="3" t="s">
        <v>1003</v>
      </c>
      <c r="CA6" s="3" t="s">
        <v>1008</v>
      </c>
      <c r="CB6" s="3" t="s">
        <v>1020</v>
      </c>
      <c r="CC6" s="3" t="s">
        <v>1025</v>
      </c>
      <c r="CD6" s="3" t="s">
        <v>1033</v>
      </c>
      <c r="CE6" s="3" t="s">
        <v>1038</v>
      </c>
      <c r="CF6" s="3" t="s">
        <v>1045</v>
      </c>
      <c r="CH6" s="3" t="s">
        <v>1056</v>
      </c>
      <c r="CI6" s="3" t="s">
        <v>1069</v>
      </c>
      <c r="CJ6" s="3" t="s">
        <v>1089</v>
      </c>
      <c r="CK6" s="3" t="s">
        <v>1143</v>
      </c>
      <c r="CL6" s="3" t="s">
        <v>1166</v>
      </c>
      <c r="CM6" s="3" t="s">
        <v>1171</v>
      </c>
      <c r="CN6" s="3" t="s">
        <v>1179</v>
      </c>
      <c r="CO6" s="3" t="s">
        <v>1184</v>
      </c>
      <c r="CT6" s="3" t="s">
        <v>1204</v>
      </c>
      <c r="CU6" s="3" t="s">
        <v>1211</v>
      </c>
    </row>
    <row r="7" spans="1:100">
      <c r="B7" s="3" t="s">
        <v>335</v>
      </c>
      <c r="C7" s="3" t="s">
        <v>345</v>
      </c>
      <c r="D7" s="3" t="s">
        <v>352</v>
      </c>
      <c r="E7" s="3" t="s">
        <v>410</v>
      </c>
      <c r="F7" s="3" t="s">
        <v>416</v>
      </c>
      <c r="G7" s="3" t="s">
        <v>422</v>
      </c>
      <c r="H7" s="3" t="s">
        <v>429</v>
      </c>
      <c r="K7" s="3" t="s">
        <v>456</v>
      </c>
      <c r="M7" s="3" t="s">
        <v>465</v>
      </c>
      <c r="O7" s="3" t="s">
        <v>476</v>
      </c>
      <c r="P7" s="3" t="s">
        <v>482</v>
      </c>
      <c r="Q7" s="3" t="s">
        <v>489</v>
      </c>
      <c r="R7" s="3" t="s">
        <v>506</v>
      </c>
      <c r="S7" s="3" t="s">
        <v>520</v>
      </c>
      <c r="T7" s="3" t="s">
        <v>534</v>
      </c>
      <c r="U7" s="3" t="s">
        <v>541</v>
      </c>
      <c r="V7" s="3" t="s">
        <v>550</v>
      </c>
      <c r="X7" s="3" t="s">
        <v>564</v>
      </c>
      <c r="Z7" s="3" t="s">
        <v>574</v>
      </c>
      <c r="AB7" s="3" t="s">
        <v>589</v>
      </c>
      <c r="AC7" s="3" t="s">
        <v>595</v>
      </c>
      <c r="AD7" s="3" t="s">
        <v>604</v>
      </c>
      <c r="AI7" s="3" t="s">
        <v>627</v>
      </c>
      <c r="AJ7" s="3" t="s">
        <v>633</v>
      </c>
      <c r="AL7" s="3" t="s">
        <v>643</v>
      </c>
      <c r="AM7" s="3" t="s">
        <v>653</v>
      </c>
      <c r="AN7" s="3" t="s">
        <v>659</v>
      </c>
      <c r="AQ7" s="3" t="s">
        <v>679</v>
      </c>
      <c r="AV7" s="3" t="s">
        <v>699</v>
      </c>
      <c r="AW7" s="3" t="s">
        <v>710</v>
      </c>
      <c r="AX7" s="3" t="s">
        <v>736</v>
      </c>
      <c r="AY7" s="3" t="s">
        <v>742</v>
      </c>
      <c r="AZ7" s="3" t="s">
        <v>801</v>
      </c>
      <c r="BA7" s="3" t="s">
        <v>810</v>
      </c>
      <c r="BB7" s="3" t="s">
        <v>816</v>
      </c>
      <c r="BH7" s="3" t="s">
        <v>841</v>
      </c>
      <c r="BI7" s="3" t="s">
        <v>849</v>
      </c>
      <c r="BL7" s="3" t="s">
        <v>879</v>
      </c>
      <c r="BM7" s="3" t="s">
        <v>886</v>
      </c>
      <c r="BO7" s="3" t="s">
        <v>897</v>
      </c>
      <c r="BQ7" s="3" t="s">
        <v>912</v>
      </c>
      <c r="BR7" s="3" t="s">
        <v>918</v>
      </c>
      <c r="BS7" s="3" t="s">
        <v>953</v>
      </c>
      <c r="BU7" s="3" t="s">
        <v>964</v>
      </c>
      <c r="BW7" s="3" t="s">
        <v>974</v>
      </c>
      <c r="BX7" s="3" t="s">
        <v>982</v>
      </c>
      <c r="BY7" s="3" t="s">
        <v>990</v>
      </c>
      <c r="CA7" s="3" t="s">
        <v>1009</v>
      </c>
      <c r="CC7" s="3" t="s">
        <v>1026</v>
      </c>
      <c r="CE7" s="3" t="s">
        <v>1039</v>
      </c>
      <c r="CF7" s="3" t="s">
        <v>1046</v>
      </c>
      <c r="CH7" s="3" t="s">
        <v>1057</v>
      </c>
      <c r="CI7" s="3" t="s">
        <v>1070</v>
      </c>
      <c r="CJ7" s="3" t="s">
        <v>1090</v>
      </c>
      <c r="CK7" s="3" t="s">
        <v>1144</v>
      </c>
      <c r="CM7" s="3" t="s">
        <v>1172</v>
      </c>
      <c r="CT7" s="3" t="s">
        <v>1205</v>
      </c>
    </row>
    <row r="8" spans="1:100">
      <c r="B8" s="3" t="s">
        <v>336</v>
      </c>
      <c r="C8" s="3" t="s">
        <v>346</v>
      </c>
      <c r="D8" s="3" t="s">
        <v>353</v>
      </c>
      <c r="G8" s="3" t="s">
        <v>423</v>
      </c>
      <c r="H8" s="3" t="s">
        <v>430</v>
      </c>
      <c r="P8" s="3" t="s">
        <v>483</v>
      </c>
      <c r="Q8" s="3" t="s">
        <v>490</v>
      </c>
      <c r="R8" s="3" t="s">
        <v>507</v>
      </c>
      <c r="S8" s="3" t="s">
        <v>521</v>
      </c>
      <c r="T8" s="3" t="s">
        <v>535</v>
      </c>
      <c r="U8" s="3" t="s">
        <v>542</v>
      </c>
      <c r="V8" s="3" t="s">
        <v>551</v>
      </c>
      <c r="Z8" s="3" t="s">
        <v>575</v>
      </c>
      <c r="AC8" s="3" t="s">
        <v>596</v>
      </c>
      <c r="AD8" s="3" t="s">
        <v>605</v>
      </c>
      <c r="AL8" s="3" t="s">
        <v>644</v>
      </c>
      <c r="AN8" s="3" t="s">
        <v>660</v>
      </c>
      <c r="AQ8" s="3" t="s">
        <v>680</v>
      </c>
      <c r="AV8" s="3" t="s">
        <v>700</v>
      </c>
      <c r="AW8" s="3" t="s">
        <v>711</v>
      </c>
      <c r="AY8" s="3" t="s">
        <v>743</v>
      </c>
      <c r="AZ8" s="3" t="s">
        <v>802</v>
      </c>
      <c r="BH8" s="3" t="s">
        <v>842</v>
      </c>
      <c r="BI8" s="3" t="s">
        <v>850</v>
      </c>
      <c r="BL8" s="3" t="s">
        <v>880</v>
      </c>
      <c r="BM8" s="3" t="s">
        <v>887</v>
      </c>
      <c r="BO8" s="3" t="s">
        <v>898</v>
      </c>
      <c r="BR8" s="3" t="s">
        <v>919</v>
      </c>
      <c r="BW8" s="3" t="s">
        <v>975</v>
      </c>
      <c r="BX8" s="3" t="s">
        <v>983</v>
      </c>
      <c r="BY8" s="3" t="s">
        <v>991</v>
      </c>
      <c r="CA8" s="3" t="s">
        <v>1010</v>
      </c>
      <c r="CC8" s="3" t="s">
        <v>1027</v>
      </c>
      <c r="CE8" s="3" t="s">
        <v>1040</v>
      </c>
      <c r="CF8" s="3" t="s">
        <v>1047</v>
      </c>
      <c r="CH8" s="3" t="s">
        <v>1058</v>
      </c>
      <c r="CI8" s="3" t="s">
        <v>1071</v>
      </c>
      <c r="CJ8" s="3" t="s">
        <v>1091</v>
      </c>
      <c r="CK8" s="3" t="s">
        <v>1145</v>
      </c>
      <c r="CM8" s="3" t="s">
        <v>1173</v>
      </c>
      <c r="CT8" s="3" t="s">
        <v>1206</v>
      </c>
    </row>
    <row r="9" spans="1:100">
      <c r="B9" s="3" t="s">
        <v>337</v>
      </c>
      <c r="D9" s="3" t="s">
        <v>354</v>
      </c>
      <c r="H9" s="3" t="s">
        <v>431</v>
      </c>
      <c r="Q9" s="3" t="s">
        <v>491</v>
      </c>
      <c r="R9" s="3" t="s">
        <v>508</v>
      </c>
      <c r="S9" s="3" t="s">
        <v>522</v>
      </c>
      <c r="U9" s="3" t="s">
        <v>543</v>
      </c>
      <c r="V9" s="3" t="s">
        <v>552</v>
      </c>
      <c r="Z9" s="3" t="s">
        <v>576</v>
      </c>
      <c r="AC9" s="3" t="s">
        <v>597</v>
      </c>
      <c r="AL9" s="3" t="s">
        <v>645</v>
      </c>
      <c r="AN9" s="3" t="s">
        <v>661</v>
      </c>
      <c r="AV9" s="3" t="s">
        <v>701</v>
      </c>
      <c r="AW9" s="3" t="s">
        <v>712</v>
      </c>
      <c r="AY9" s="3" t="s">
        <v>744</v>
      </c>
      <c r="AZ9" s="3" t="s">
        <v>803</v>
      </c>
      <c r="BH9" s="3" t="s">
        <v>843</v>
      </c>
      <c r="BI9" s="3" t="s">
        <v>851</v>
      </c>
      <c r="BO9" s="3" t="s">
        <v>899</v>
      </c>
      <c r="BR9" s="3" t="s">
        <v>920</v>
      </c>
      <c r="BW9" s="3" t="s">
        <v>976</v>
      </c>
      <c r="BX9" s="3" t="s">
        <v>984</v>
      </c>
      <c r="BY9" s="3" t="s">
        <v>992</v>
      </c>
      <c r="CA9" s="3" t="s">
        <v>1011</v>
      </c>
      <c r="CC9" s="3" t="s">
        <v>1028</v>
      </c>
      <c r="CH9" s="3" t="s">
        <v>1059</v>
      </c>
      <c r="CI9" s="3" t="s">
        <v>1072</v>
      </c>
      <c r="CJ9" s="3" t="s">
        <v>1092</v>
      </c>
      <c r="CK9" s="3" t="s">
        <v>1146</v>
      </c>
      <c r="CM9" s="3" t="s">
        <v>1174</v>
      </c>
    </row>
    <row r="10" spans="1:100">
      <c r="B10" s="3" t="s">
        <v>338</v>
      </c>
      <c r="D10" s="3" t="s">
        <v>355</v>
      </c>
      <c r="H10" s="3" t="s">
        <v>432</v>
      </c>
      <c r="Q10" s="3" t="s">
        <v>492</v>
      </c>
      <c r="R10" s="3" t="s">
        <v>509</v>
      </c>
      <c r="S10" s="3" t="s">
        <v>523</v>
      </c>
      <c r="U10" s="3" t="s">
        <v>544</v>
      </c>
      <c r="V10" s="3" t="s">
        <v>553</v>
      </c>
      <c r="Z10" s="3" t="s">
        <v>577</v>
      </c>
      <c r="AC10" s="3" t="s">
        <v>598</v>
      </c>
      <c r="AL10" s="3" t="s">
        <v>646</v>
      </c>
      <c r="AN10" s="3" t="s">
        <v>662</v>
      </c>
      <c r="AV10" s="3" t="s">
        <v>702</v>
      </c>
      <c r="AW10" s="3" t="s">
        <v>713</v>
      </c>
      <c r="AY10" s="3" t="s">
        <v>745</v>
      </c>
      <c r="AZ10" s="3" t="s">
        <v>804</v>
      </c>
      <c r="BI10" s="3" t="s">
        <v>852</v>
      </c>
      <c r="BO10" s="3" t="s">
        <v>900</v>
      </c>
      <c r="BR10" s="3" t="s">
        <v>921</v>
      </c>
      <c r="BY10" s="3" t="s">
        <v>993</v>
      </c>
      <c r="CA10" s="3" t="s">
        <v>1012</v>
      </c>
      <c r="CH10" s="3" t="s">
        <v>1060</v>
      </c>
      <c r="CI10" s="3" t="s">
        <v>1073</v>
      </c>
      <c r="CJ10" s="3" t="s">
        <v>1093</v>
      </c>
      <c r="CK10" s="3" t="s">
        <v>1147</v>
      </c>
    </row>
    <row r="11" spans="1:100">
      <c r="B11" s="3" t="s">
        <v>339</v>
      </c>
      <c r="D11" s="3" t="s">
        <v>356</v>
      </c>
      <c r="H11" s="3" t="s">
        <v>433</v>
      </c>
      <c r="Q11" s="3" t="s">
        <v>493</v>
      </c>
      <c r="R11" s="3" t="s">
        <v>510</v>
      </c>
      <c r="S11" s="3" t="s">
        <v>524</v>
      </c>
      <c r="Z11" s="3" t="s">
        <v>578</v>
      </c>
      <c r="AL11" s="3" t="s">
        <v>647</v>
      </c>
      <c r="AN11" s="3" t="s">
        <v>663</v>
      </c>
      <c r="AV11" s="3" t="s">
        <v>703</v>
      </c>
      <c r="AW11" s="3" t="s">
        <v>714</v>
      </c>
      <c r="AY11" s="3" t="s">
        <v>746</v>
      </c>
      <c r="BI11" s="3" t="s">
        <v>853</v>
      </c>
      <c r="BO11" s="3" t="s">
        <v>901</v>
      </c>
      <c r="BR11" s="3" t="s">
        <v>922</v>
      </c>
      <c r="BY11" s="3" t="s">
        <v>994</v>
      </c>
      <c r="CA11" s="3" t="s">
        <v>1013</v>
      </c>
      <c r="CH11" s="3" t="s">
        <v>1061</v>
      </c>
      <c r="CI11" s="3" t="s">
        <v>1074</v>
      </c>
      <c r="CJ11" s="3" t="s">
        <v>1094</v>
      </c>
      <c r="CK11" s="3" t="s">
        <v>1148</v>
      </c>
    </row>
    <row r="12" spans="1:100">
      <c r="D12" s="3" t="s">
        <v>357</v>
      </c>
      <c r="H12" s="3" t="s">
        <v>434</v>
      </c>
      <c r="Q12" s="3" t="s">
        <v>494</v>
      </c>
      <c r="R12" s="3" t="s">
        <v>511</v>
      </c>
      <c r="S12" s="3" t="s">
        <v>525</v>
      </c>
      <c r="Z12" s="3" t="s">
        <v>579</v>
      </c>
      <c r="AN12" s="3" t="s">
        <v>664</v>
      </c>
      <c r="AV12" s="3" t="s">
        <v>704</v>
      </c>
      <c r="AW12" s="3" t="s">
        <v>715</v>
      </c>
      <c r="AY12" s="3" t="s">
        <v>747</v>
      </c>
      <c r="BI12" s="3" t="s">
        <v>854</v>
      </c>
      <c r="BR12" s="3" t="s">
        <v>923</v>
      </c>
      <c r="BY12" s="3" t="s">
        <v>995</v>
      </c>
      <c r="CA12" s="3" t="s">
        <v>1014</v>
      </c>
      <c r="CH12" s="3" t="s">
        <v>1062</v>
      </c>
      <c r="CI12" s="3" t="s">
        <v>1075</v>
      </c>
      <c r="CJ12" s="3" t="s">
        <v>1095</v>
      </c>
      <c r="CK12" s="3" t="s">
        <v>1149</v>
      </c>
    </row>
    <row r="13" spans="1:100">
      <c r="D13" s="3" t="s">
        <v>358</v>
      </c>
      <c r="H13" s="3" t="s">
        <v>435</v>
      </c>
      <c r="Q13" s="3" t="s">
        <v>495</v>
      </c>
      <c r="R13" s="3" t="s">
        <v>512</v>
      </c>
      <c r="S13" s="3" t="s">
        <v>526</v>
      </c>
      <c r="AW13" s="3" t="s">
        <v>716</v>
      </c>
      <c r="AY13" s="3" t="s">
        <v>748</v>
      </c>
      <c r="BI13" s="3" t="s">
        <v>855</v>
      </c>
      <c r="BR13" s="3" t="s">
        <v>924</v>
      </c>
      <c r="BY13" s="3" t="s">
        <v>996</v>
      </c>
      <c r="CA13" s="3" t="s">
        <v>1015</v>
      </c>
      <c r="CH13" s="3" t="s">
        <v>1063</v>
      </c>
      <c r="CI13" s="3" t="s">
        <v>1076</v>
      </c>
      <c r="CJ13" s="3" t="s">
        <v>1096</v>
      </c>
      <c r="CK13" s="3" t="s">
        <v>1150</v>
      </c>
    </row>
    <row r="14" spans="1:100">
      <c r="D14" s="3" t="s">
        <v>359</v>
      </c>
      <c r="H14" s="3" t="s">
        <v>436</v>
      </c>
      <c r="Q14" s="3" t="s">
        <v>496</v>
      </c>
      <c r="R14" s="3" t="s">
        <v>513</v>
      </c>
      <c r="S14" s="3" t="s">
        <v>527</v>
      </c>
      <c r="AW14" s="3" t="s">
        <v>717</v>
      </c>
      <c r="AY14" s="3" t="s">
        <v>749</v>
      </c>
      <c r="BI14" s="3" t="s">
        <v>856</v>
      </c>
      <c r="BR14" s="3" t="s">
        <v>925</v>
      </c>
      <c r="BY14" s="3" t="s">
        <v>997</v>
      </c>
      <c r="CH14" s="3" t="s">
        <v>1064</v>
      </c>
      <c r="CI14" s="3" t="s">
        <v>1077</v>
      </c>
      <c r="CJ14" s="3" t="s">
        <v>1097</v>
      </c>
      <c r="CK14" s="3" t="s">
        <v>1151</v>
      </c>
    </row>
    <row r="15" spans="1:100">
      <c r="D15" s="3" t="s">
        <v>360</v>
      </c>
      <c r="H15" s="3" t="s">
        <v>437</v>
      </c>
      <c r="Q15" s="3" t="s">
        <v>497</v>
      </c>
      <c r="R15" s="3" t="s">
        <v>514</v>
      </c>
      <c r="S15" s="3" t="s">
        <v>528</v>
      </c>
      <c r="AW15" s="3" t="s">
        <v>718</v>
      </c>
      <c r="AY15" s="3" t="s">
        <v>750</v>
      </c>
      <c r="BI15" s="3" t="s">
        <v>857</v>
      </c>
      <c r="BR15" s="3" t="s">
        <v>926</v>
      </c>
      <c r="BY15" s="3" t="s">
        <v>998</v>
      </c>
      <c r="CI15" s="3" t="s">
        <v>1078</v>
      </c>
      <c r="CJ15" s="3" t="s">
        <v>1098</v>
      </c>
      <c r="CK15" s="3" t="s">
        <v>1152</v>
      </c>
    </row>
    <row r="16" spans="1:100">
      <c r="D16" s="3" t="s">
        <v>361</v>
      </c>
      <c r="H16" s="3" t="s">
        <v>438</v>
      </c>
      <c r="Q16" s="3" t="s">
        <v>498</v>
      </c>
      <c r="AW16" s="3" t="s">
        <v>719</v>
      </c>
      <c r="AY16" s="3" t="s">
        <v>751</v>
      </c>
      <c r="BI16" s="3" t="s">
        <v>858</v>
      </c>
      <c r="BR16" s="3" t="s">
        <v>927</v>
      </c>
      <c r="CI16" s="3" t="s">
        <v>1079</v>
      </c>
      <c r="CJ16" s="3" t="s">
        <v>1099</v>
      </c>
      <c r="CK16" s="3" t="s">
        <v>1153</v>
      </c>
    </row>
    <row r="17" spans="4:89">
      <c r="D17" s="3" t="s">
        <v>362</v>
      </c>
      <c r="H17" s="3" t="s">
        <v>439</v>
      </c>
      <c r="Q17" s="3" t="s">
        <v>499</v>
      </c>
      <c r="AW17" s="3" t="s">
        <v>720</v>
      </c>
      <c r="AY17" s="3" t="s">
        <v>752</v>
      </c>
      <c r="BI17" s="3" t="s">
        <v>859</v>
      </c>
      <c r="BR17" s="3" t="s">
        <v>928</v>
      </c>
      <c r="CI17" s="3" t="s">
        <v>1080</v>
      </c>
      <c r="CJ17" s="3" t="s">
        <v>1100</v>
      </c>
      <c r="CK17" s="3" t="s">
        <v>1154</v>
      </c>
    </row>
    <row r="18" spans="4:89">
      <c r="D18" s="3" t="s">
        <v>363</v>
      </c>
      <c r="H18" s="3" t="s">
        <v>440</v>
      </c>
      <c r="Q18" s="3" t="s">
        <v>500</v>
      </c>
      <c r="AW18" s="3" t="s">
        <v>721</v>
      </c>
      <c r="AY18" s="3" t="s">
        <v>753</v>
      </c>
      <c r="BI18" s="3" t="s">
        <v>860</v>
      </c>
      <c r="BR18" s="3" t="s">
        <v>929</v>
      </c>
      <c r="CI18" s="3" t="s">
        <v>1081</v>
      </c>
      <c r="CJ18" s="3" t="s">
        <v>1101</v>
      </c>
      <c r="CK18" s="3" t="s">
        <v>1155</v>
      </c>
    </row>
    <row r="19" spans="4:89">
      <c r="D19" s="3" t="s">
        <v>364</v>
      </c>
      <c r="H19" s="3" t="s">
        <v>441</v>
      </c>
      <c r="AW19" s="3" t="s">
        <v>722</v>
      </c>
      <c r="AY19" s="3" t="s">
        <v>754</v>
      </c>
      <c r="BI19" s="3" t="s">
        <v>861</v>
      </c>
      <c r="BR19" s="3" t="s">
        <v>930</v>
      </c>
      <c r="CI19" s="3" t="s">
        <v>1082</v>
      </c>
      <c r="CJ19" s="3" t="s">
        <v>1102</v>
      </c>
      <c r="CK19" s="3" t="s">
        <v>1156</v>
      </c>
    </row>
    <row r="20" spans="4:89">
      <c r="D20" s="3" t="s">
        <v>365</v>
      </c>
      <c r="AW20" s="3" t="s">
        <v>723</v>
      </c>
      <c r="AY20" s="3" t="s">
        <v>755</v>
      </c>
      <c r="BI20" s="3" t="s">
        <v>862</v>
      </c>
      <c r="BR20" s="3" t="s">
        <v>931</v>
      </c>
      <c r="CI20" s="3" t="s">
        <v>1083</v>
      </c>
      <c r="CJ20" s="3" t="s">
        <v>1103</v>
      </c>
      <c r="CK20" s="3" t="s">
        <v>1157</v>
      </c>
    </row>
    <row r="21" spans="4:89">
      <c r="D21" s="3" t="s">
        <v>366</v>
      </c>
      <c r="AW21" s="3" t="s">
        <v>724</v>
      </c>
      <c r="AY21" s="3" t="s">
        <v>756</v>
      </c>
      <c r="BI21" s="3" t="s">
        <v>863</v>
      </c>
      <c r="BR21" s="3" t="s">
        <v>932</v>
      </c>
      <c r="CI21" s="3" t="s">
        <v>1084</v>
      </c>
      <c r="CJ21" s="3" t="s">
        <v>1104</v>
      </c>
      <c r="CK21" s="3" t="s">
        <v>1158</v>
      </c>
    </row>
    <row r="22" spans="4:89">
      <c r="D22" s="3" t="s">
        <v>367</v>
      </c>
      <c r="AW22" s="3" t="s">
        <v>725</v>
      </c>
      <c r="AY22" s="3" t="s">
        <v>757</v>
      </c>
      <c r="BI22" s="3" t="s">
        <v>864</v>
      </c>
      <c r="BR22" s="3" t="s">
        <v>933</v>
      </c>
      <c r="CJ22" s="3" t="s">
        <v>1105</v>
      </c>
      <c r="CK22" s="3" t="s">
        <v>1159</v>
      </c>
    </row>
    <row r="23" spans="4:89">
      <c r="D23" s="3" t="s">
        <v>368</v>
      </c>
      <c r="AW23" s="3" t="s">
        <v>726</v>
      </c>
      <c r="AY23" s="3" t="s">
        <v>758</v>
      </c>
      <c r="BR23" s="3" t="s">
        <v>934</v>
      </c>
      <c r="CJ23" s="3" t="s">
        <v>1106</v>
      </c>
      <c r="CK23" s="3" t="s">
        <v>1160</v>
      </c>
    </row>
    <row r="24" spans="4:89">
      <c r="D24" s="3" t="s">
        <v>369</v>
      </c>
      <c r="AW24" s="3" t="s">
        <v>727</v>
      </c>
      <c r="AY24" s="3" t="s">
        <v>759</v>
      </c>
      <c r="BR24" s="3" t="s">
        <v>935</v>
      </c>
      <c r="CJ24" s="3" t="s">
        <v>1107</v>
      </c>
      <c r="CK24" s="3" t="s">
        <v>1161</v>
      </c>
    </row>
    <row r="25" spans="4:89">
      <c r="D25" s="3" t="s">
        <v>370</v>
      </c>
      <c r="AW25" s="3" t="s">
        <v>728</v>
      </c>
      <c r="AY25" s="3" t="s">
        <v>760</v>
      </c>
      <c r="BR25" s="3" t="s">
        <v>936</v>
      </c>
      <c r="CJ25" s="3" t="s">
        <v>1108</v>
      </c>
    </row>
    <row r="26" spans="4:89">
      <c r="D26" s="3" t="s">
        <v>371</v>
      </c>
      <c r="AW26" s="3" t="s">
        <v>729</v>
      </c>
      <c r="AY26" s="3" t="s">
        <v>761</v>
      </c>
      <c r="BR26" s="3" t="s">
        <v>937</v>
      </c>
      <c r="CJ26" s="3" t="s">
        <v>1109</v>
      </c>
    </row>
    <row r="27" spans="4:89">
      <c r="D27" s="3" t="s">
        <v>372</v>
      </c>
      <c r="AW27" s="3" t="s">
        <v>730</v>
      </c>
      <c r="AY27" s="3" t="s">
        <v>762</v>
      </c>
      <c r="BR27" s="3" t="s">
        <v>938</v>
      </c>
      <c r="CJ27" s="3" t="s">
        <v>1110</v>
      </c>
    </row>
    <row r="28" spans="4:89">
      <c r="D28" s="3" t="s">
        <v>373</v>
      </c>
      <c r="AY28" s="3" t="s">
        <v>763</v>
      </c>
      <c r="BR28" s="3" t="s">
        <v>939</v>
      </c>
      <c r="CJ28" s="3" t="s">
        <v>1111</v>
      </c>
    </row>
    <row r="29" spans="4:89">
      <c r="D29" s="3" t="s">
        <v>374</v>
      </c>
      <c r="AY29" s="3" t="s">
        <v>764</v>
      </c>
      <c r="BR29" s="3" t="s">
        <v>940</v>
      </c>
      <c r="CJ29" s="3" t="s">
        <v>1112</v>
      </c>
    </row>
    <row r="30" spans="4:89">
      <c r="D30" s="3" t="s">
        <v>375</v>
      </c>
      <c r="AY30" s="3" t="s">
        <v>765</v>
      </c>
      <c r="BR30" s="3" t="s">
        <v>941</v>
      </c>
      <c r="CJ30" s="3" t="s">
        <v>1113</v>
      </c>
    </row>
    <row r="31" spans="4:89">
      <c r="D31" s="3" t="s">
        <v>376</v>
      </c>
      <c r="AY31" s="3" t="s">
        <v>766</v>
      </c>
      <c r="BR31" s="3" t="s">
        <v>942</v>
      </c>
      <c r="CJ31" s="3" t="s">
        <v>1114</v>
      </c>
    </row>
    <row r="32" spans="4:89">
      <c r="D32" s="3" t="s">
        <v>377</v>
      </c>
      <c r="AY32" s="3" t="s">
        <v>767</v>
      </c>
      <c r="BR32" s="3" t="s">
        <v>943</v>
      </c>
      <c r="CJ32" s="3" t="s">
        <v>1115</v>
      </c>
    </row>
    <row r="33" spans="4:88">
      <c r="D33" s="3" t="s">
        <v>378</v>
      </c>
      <c r="AY33" s="3" t="s">
        <v>768</v>
      </c>
      <c r="BR33" s="3" t="s">
        <v>944</v>
      </c>
      <c r="CJ33" s="3" t="s">
        <v>1116</v>
      </c>
    </row>
    <row r="34" spans="4:88">
      <c r="D34" s="3" t="s">
        <v>379</v>
      </c>
      <c r="AY34" s="3" t="s">
        <v>769</v>
      </c>
      <c r="BR34" s="3" t="s">
        <v>945</v>
      </c>
      <c r="CJ34" s="3" t="s">
        <v>1117</v>
      </c>
    </row>
    <row r="35" spans="4:88">
      <c r="D35" s="3" t="s">
        <v>380</v>
      </c>
      <c r="AY35" s="3" t="s">
        <v>770</v>
      </c>
      <c r="BR35" s="3" t="s">
        <v>946</v>
      </c>
      <c r="CJ35" s="3" t="s">
        <v>1118</v>
      </c>
    </row>
    <row r="36" spans="4:88">
      <c r="D36" s="3" t="s">
        <v>381</v>
      </c>
      <c r="AY36" s="3" t="s">
        <v>771</v>
      </c>
      <c r="BR36" s="3" t="s">
        <v>947</v>
      </c>
      <c r="CJ36" s="3" t="s">
        <v>1119</v>
      </c>
    </row>
    <row r="37" spans="4:88">
      <c r="D37" s="3" t="s">
        <v>382</v>
      </c>
      <c r="AY37" s="3" t="s">
        <v>772</v>
      </c>
      <c r="CJ37" s="3" t="s">
        <v>1120</v>
      </c>
    </row>
    <row r="38" spans="4:88">
      <c r="D38" s="3" t="s">
        <v>383</v>
      </c>
      <c r="AY38" s="3" t="s">
        <v>773</v>
      </c>
      <c r="CJ38" s="3" t="s">
        <v>1121</v>
      </c>
    </row>
    <row r="39" spans="4:88">
      <c r="D39" s="3" t="s">
        <v>384</v>
      </c>
      <c r="AY39" s="3" t="s">
        <v>774</v>
      </c>
      <c r="CJ39" s="3" t="s">
        <v>1122</v>
      </c>
    </row>
    <row r="40" spans="4:88">
      <c r="D40" s="3" t="s">
        <v>385</v>
      </c>
      <c r="AY40" s="3" t="s">
        <v>775</v>
      </c>
      <c r="CJ40" s="3" t="s">
        <v>1123</v>
      </c>
    </row>
    <row r="41" spans="4:88">
      <c r="D41" s="3" t="s">
        <v>386</v>
      </c>
      <c r="AY41" s="3" t="s">
        <v>776</v>
      </c>
      <c r="CJ41" s="3" t="s">
        <v>1124</v>
      </c>
    </row>
    <row r="42" spans="4:88">
      <c r="D42" s="3" t="s">
        <v>387</v>
      </c>
      <c r="AY42" s="3" t="s">
        <v>777</v>
      </c>
      <c r="CJ42" s="3" t="s">
        <v>1125</v>
      </c>
    </row>
    <row r="43" spans="4:88">
      <c r="D43" s="3" t="s">
        <v>388</v>
      </c>
      <c r="AY43" s="3" t="s">
        <v>778</v>
      </c>
      <c r="CJ43" s="3" t="s">
        <v>1126</v>
      </c>
    </row>
    <row r="44" spans="4:88">
      <c r="D44" s="3" t="s">
        <v>389</v>
      </c>
      <c r="AY44" s="3" t="s">
        <v>779</v>
      </c>
      <c r="CJ44" s="3" t="s">
        <v>1127</v>
      </c>
    </row>
    <row r="45" spans="4:88">
      <c r="D45" s="3" t="s">
        <v>390</v>
      </c>
      <c r="AY45" s="3" t="s">
        <v>780</v>
      </c>
      <c r="CJ45" s="3" t="s">
        <v>1128</v>
      </c>
    </row>
    <row r="46" spans="4:88">
      <c r="D46" s="3" t="s">
        <v>391</v>
      </c>
      <c r="AY46" s="3" t="s">
        <v>781</v>
      </c>
      <c r="CJ46" s="3" t="s">
        <v>1129</v>
      </c>
    </row>
    <row r="47" spans="4:88">
      <c r="D47" s="3" t="s">
        <v>392</v>
      </c>
      <c r="AY47" s="3" t="s">
        <v>782</v>
      </c>
      <c r="CJ47" s="3" t="s">
        <v>1130</v>
      </c>
    </row>
    <row r="48" spans="4:88">
      <c r="D48" s="3" t="s">
        <v>393</v>
      </c>
      <c r="AY48" s="3" t="s">
        <v>783</v>
      </c>
      <c r="CJ48" s="3" t="s">
        <v>1131</v>
      </c>
    </row>
    <row r="49" spans="4:88">
      <c r="D49" s="3" t="s">
        <v>394</v>
      </c>
      <c r="AY49" s="3" t="s">
        <v>784</v>
      </c>
      <c r="CJ49" s="3" t="s">
        <v>1132</v>
      </c>
    </row>
    <row r="50" spans="4:88">
      <c r="D50" s="3" t="s">
        <v>395</v>
      </c>
      <c r="AY50" s="3" t="s">
        <v>785</v>
      </c>
      <c r="CJ50" s="3" t="s">
        <v>1133</v>
      </c>
    </row>
    <row r="51" spans="4:88">
      <c r="D51" s="3" t="s">
        <v>396</v>
      </c>
      <c r="AY51" s="3" t="s">
        <v>786</v>
      </c>
      <c r="CJ51" s="3" t="s">
        <v>1134</v>
      </c>
    </row>
    <row r="52" spans="4:88">
      <c r="D52" s="3" t="s">
        <v>397</v>
      </c>
      <c r="AY52" s="3" t="s">
        <v>787</v>
      </c>
      <c r="CJ52" s="3" t="s">
        <v>1135</v>
      </c>
    </row>
    <row r="53" spans="4:88">
      <c r="D53" s="3" t="s">
        <v>398</v>
      </c>
      <c r="AY53" s="3" t="s">
        <v>788</v>
      </c>
      <c r="CJ53" s="3" t="s">
        <v>1136</v>
      </c>
    </row>
    <row r="54" spans="4:88">
      <c r="D54" s="3" t="s">
        <v>399</v>
      </c>
      <c r="AY54" s="3" t="s">
        <v>789</v>
      </c>
      <c r="CJ54" s="3" t="s">
        <v>1137</v>
      </c>
    </row>
    <row r="55" spans="4:88">
      <c r="D55" s="3" t="s">
        <v>400</v>
      </c>
      <c r="AY55" s="3" t="s">
        <v>790</v>
      </c>
      <c r="CJ55" s="3" t="s">
        <v>1138</v>
      </c>
    </row>
    <row r="56" spans="4:88">
      <c r="D56" s="3" t="s">
        <v>401</v>
      </c>
      <c r="AY56" s="3" t="s">
        <v>791</v>
      </c>
    </row>
    <row r="57" spans="4:88">
      <c r="D57" s="3" t="s">
        <v>402</v>
      </c>
      <c r="AY57" s="3" t="s">
        <v>792</v>
      </c>
    </row>
    <row r="58" spans="4:88">
      <c r="D58" s="3" t="s">
        <v>403</v>
      </c>
      <c r="AY58" s="3" t="s">
        <v>793</v>
      </c>
    </row>
    <row r="59" spans="4:88">
      <c r="D59" s="3" t="s">
        <v>404</v>
      </c>
      <c r="AY59" s="3" t="s">
        <v>794</v>
      </c>
    </row>
    <row r="60" spans="4:88">
      <c r="AY60" s="3" t="s">
        <v>795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8"/>
  <sheetViews>
    <sheetView workbookViewId="0"/>
  </sheetViews>
  <sheetFormatPr defaultRowHeight="15"/>
  <sheetData>
    <row r="1" spans="1:52">
      <c r="A1" s="2" t="str">
        <f>HYPERLINK("#'Areas to Load'!A1", "Custom Value Groups")</f>
        <v>Custom Value Groups</v>
      </c>
      <c r="B1" s="3" t="s">
        <v>1216</v>
      </c>
      <c r="C1" s="3" t="s">
        <v>1216</v>
      </c>
      <c r="D1" s="3" t="s">
        <v>1216</v>
      </c>
      <c r="E1" s="3" t="s">
        <v>1216</v>
      </c>
      <c r="F1" s="3" t="s">
        <v>1216</v>
      </c>
      <c r="G1" s="3" t="s">
        <v>1216</v>
      </c>
      <c r="H1" s="3" t="s">
        <v>1216</v>
      </c>
      <c r="I1" s="3" t="s">
        <v>1216</v>
      </c>
      <c r="J1" s="3" t="s">
        <v>1216</v>
      </c>
      <c r="K1" s="3" t="s">
        <v>1272</v>
      </c>
      <c r="L1" s="3" t="s">
        <v>1216</v>
      </c>
      <c r="M1" s="3" t="s">
        <v>1216</v>
      </c>
      <c r="N1" s="3" t="s">
        <v>1272</v>
      </c>
      <c r="O1" s="3" t="s">
        <v>1216</v>
      </c>
      <c r="P1" s="3" t="s">
        <v>1216</v>
      </c>
      <c r="Q1" s="3" t="s">
        <v>1216</v>
      </c>
      <c r="R1" s="3" t="s">
        <v>1272</v>
      </c>
      <c r="S1" s="3" t="s">
        <v>1216</v>
      </c>
      <c r="T1" s="3" t="s">
        <v>1313</v>
      </c>
      <c r="U1" s="3" t="s">
        <v>1313</v>
      </c>
      <c r="V1" s="3" t="s">
        <v>1272</v>
      </c>
      <c r="W1" s="3" t="s">
        <v>1216</v>
      </c>
      <c r="X1" s="3" t="s">
        <v>1216</v>
      </c>
      <c r="Y1" s="3" t="s">
        <v>1272</v>
      </c>
      <c r="Z1" s="3" t="s">
        <v>1216</v>
      </c>
      <c r="AA1" s="3" t="s">
        <v>1216</v>
      </c>
      <c r="AB1" s="3" t="s">
        <v>1216</v>
      </c>
      <c r="AC1" s="3" t="s">
        <v>1272</v>
      </c>
      <c r="AD1" s="3" t="s">
        <v>1216</v>
      </c>
      <c r="AE1" s="3" t="s">
        <v>1313</v>
      </c>
      <c r="AF1" s="3" t="s">
        <v>1313</v>
      </c>
      <c r="AG1" s="3" t="s">
        <v>1272</v>
      </c>
      <c r="AH1" s="3" t="s">
        <v>1216</v>
      </c>
      <c r="AI1" s="3" t="s">
        <v>1216</v>
      </c>
      <c r="AJ1" s="3" t="s">
        <v>1272</v>
      </c>
      <c r="AK1" s="3" t="s">
        <v>1216</v>
      </c>
      <c r="AL1" s="3" t="s">
        <v>1313</v>
      </c>
      <c r="AM1" s="3" t="s">
        <v>1313</v>
      </c>
      <c r="AN1" s="3" t="s">
        <v>1272</v>
      </c>
      <c r="AO1" s="3" t="s">
        <v>1216</v>
      </c>
      <c r="AP1" s="3" t="s">
        <v>1216</v>
      </c>
      <c r="AQ1" s="3" t="s">
        <v>1272</v>
      </c>
      <c r="AR1" s="3" t="s">
        <v>1216</v>
      </c>
      <c r="AS1" s="3" t="s">
        <v>1216</v>
      </c>
      <c r="AT1" s="3" t="s">
        <v>1216</v>
      </c>
      <c r="AU1" s="3" t="s">
        <v>1272</v>
      </c>
      <c r="AV1" s="3" t="s">
        <v>1216</v>
      </c>
      <c r="AW1" s="3" t="s">
        <v>1216</v>
      </c>
      <c r="AX1" s="3" t="s">
        <v>1216</v>
      </c>
      <c r="AY1" s="3" t="s">
        <v>1272</v>
      </c>
      <c r="AZ1" s="3" t="s">
        <v>1216</v>
      </c>
    </row>
    <row r="2" spans="1:52">
      <c r="A2" s="3" t="s">
        <v>329</v>
      </c>
      <c r="B2" s="3" t="s">
        <v>1217</v>
      </c>
      <c r="C2" s="3" t="s">
        <v>1224</v>
      </c>
      <c r="D2" s="3" t="s">
        <v>1229</v>
      </c>
      <c r="E2" s="3" t="s">
        <v>1236</v>
      </c>
      <c r="F2" s="3" t="s">
        <v>1241</v>
      </c>
      <c r="G2" s="3" t="s">
        <v>1246</v>
      </c>
      <c r="H2" s="3" t="s">
        <v>1253</v>
      </c>
      <c r="I2" s="3" t="s">
        <v>1260</v>
      </c>
      <c r="J2" s="3" t="s">
        <v>1265</v>
      </c>
      <c r="K2" s="3" t="s">
        <v>1273</v>
      </c>
      <c r="L2" s="3" t="s">
        <v>1277</v>
      </c>
      <c r="M2" s="3" t="s">
        <v>1282</v>
      </c>
      <c r="N2" s="3" t="s">
        <v>1285</v>
      </c>
      <c r="O2" s="3" t="s">
        <v>1288</v>
      </c>
      <c r="P2" s="3" t="s">
        <v>1295</v>
      </c>
      <c r="Q2" s="3" t="s">
        <v>1300</v>
      </c>
      <c r="R2" s="3" t="s">
        <v>1303</v>
      </c>
      <c r="S2" s="3" t="s">
        <v>1306</v>
      </c>
      <c r="T2" s="3" t="s">
        <v>1314</v>
      </c>
      <c r="U2" s="3" t="s">
        <v>1319</v>
      </c>
      <c r="V2" s="3" t="s">
        <v>1322</v>
      </c>
      <c r="W2" s="3" t="s">
        <v>1325</v>
      </c>
      <c r="X2" s="3" t="s">
        <v>1330</v>
      </c>
      <c r="Y2" s="3" t="s">
        <v>1333</v>
      </c>
      <c r="Z2" s="3" t="s">
        <v>1336</v>
      </c>
      <c r="AA2" s="3" t="s">
        <v>1343</v>
      </c>
      <c r="AB2" s="3" t="s">
        <v>1348</v>
      </c>
      <c r="AC2" s="3" t="s">
        <v>1351</v>
      </c>
      <c r="AD2" s="3" t="s">
        <v>1354</v>
      </c>
      <c r="AE2" s="3" t="s">
        <v>1361</v>
      </c>
      <c r="AF2" s="3" t="s">
        <v>1366</v>
      </c>
      <c r="AG2" s="3" t="s">
        <v>1369</v>
      </c>
      <c r="AH2" s="3" t="s">
        <v>1372</v>
      </c>
      <c r="AI2" s="3" t="s">
        <v>1377</v>
      </c>
      <c r="AJ2" s="3" t="s">
        <v>1380</v>
      </c>
      <c r="AK2" s="3" t="s">
        <v>1383</v>
      </c>
      <c r="AL2" s="3" t="s">
        <v>1390</v>
      </c>
      <c r="AM2" s="3" t="s">
        <v>1395</v>
      </c>
      <c r="AN2" s="3" t="s">
        <v>1398</v>
      </c>
      <c r="AO2" s="3" t="s">
        <v>1401</v>
      </c>
      <c r="AP2" s="3" t="s">
        <v>1406</v>
      </c>
      <c r="AQ2" s="3" t="s">
        <v>1409</v>
      </c>
      <c r="AR2" s="3" t="s">
        <v>1412</v>
      </c>
      <c r="AS2" s="3" t="s">
        <v>1419</v>
      </c>
      <c r="AT2" s="3" t="s">
        <v>1424</v>
      </c>
      <c r="AU2" s="3" t="s">
        <v>1427</v>
      </c>
      <c r="AV2" s="3" t="s">
        <v>1430</v>
      </c>
      <c r="AW2" s="3" t="s">
        <v>1437</v>
      </c>
      <c r="AX2" s="3" t="s">
        <v>1442</v>
      </c>
      <c r="AY2" s="3" t="s">
        <v>1445</v>
      </c>
      <c r="AZ2" s="3" t="s">
        <v>1448</v>
      </c>
    </row>
    <row r="3" spans="1:52">
      <c r="B3" s="2" t="s">
        <v>1218</v>
      </c>
      <c r="C3" s="2" t="s">
        <v>1225</v>
      </c>
      <c r="D3" s="2" t="s">
        <v>1230</v>
      </c>
      <c r="E3" s="2" t="s">
        <v>1237</v>
      </c>
      <c r="F3" s="2" t="s">
        <v>1242</v>
      </c>
      <c r="G3" s="2" t="s">
        <v>1247</v>
      </c>
      <c r="H3" s="2" t="s">
        <v>1254</v>
      </c>
      <c r="I3" s="2" t="s">
        <v>1261</v>
      </c>
      <c r="J3" s="2" t="s">
        <v>1266</v>
      </c>
      <c r="K3" s="2" t="s">
        <v>566</v>
      </c>
      <c r="L3" s="2" t="s">
        <v>1278</v>
      </c>
      <c r="M3" s="2" t="s">
        <v>1283</v>
      </c>
      <c r="N3" s="2" t="s">
        <v>1286</v>
      </c>
      <c r="O3" s="2" t="s">
        <v>1289</v>
      </c>
      <c r="P3" s="2" t="s">
        <v>1296</v>
      </c>
      <c r="Q3" s="2" t="s">
        <v>1301</v>
      </c>
      <c r="R3" s="2" t="s">
        <v>1304</v>
      </c>
      <c r="S3" s="2" t="s">
        <v>1307</v>
      </c>
      <c r="T3" s="2" t="s">
        <v>1315</v>
      </c>
      <c r="U3" s="2" t="s">
        <v>1320</v>
      </c>
      <c r="V3" s="2" t="s">
        <v>1323</v>
      </c>
      <c r="W3" s="2" t="s">
        <v>1326</v>
      </c>
      <c r="X3" s="2" t="s">
        <v>1331</v>
      </c>
      <c r="Y3" s="2" t="s">
        <v>1334</v>
      </c>
      <c r="Z3" s="2" t="s">
        <v>1337</v>
      </c>
      <c r="AA3" s="2" t="s">
        <v>1344</v>
      </c>
      <c r="AB3" s="2" t="s">
        <v>1349</v>
      </c>
      <c r="AC3" s="2" t="s">
        <v>1352</v>
      </c>
      <c r="AD3" s="2" t="s">
        <v>1355</v>
      </c>
      <c r="AE3" s="2" t="s">
        <v>1362</v>
      </c>
      <c r="AF3" s="2" t="s">
        <v>1367</v>
      </c>
      <c r="AG3" s="2" t="s">
        <v>1370</v>
      </c>
      <c r="AH3" s="2" t="s">
        <v>1373</v>
      </c>
      <c r="AI3" s="2" t="s">
        <v>1378</v>
      </c>
      <c r="AJ3" s="2" t="s">
        <v>1381</v>
      </c>
      <c r="AK3" s="2" t="s">
        <v>1384</v>
      </c>
      <c r="AL3" s="2" t="s">
        <v>1391</v>
      </c>
      <c r="AM3" s="2" t="s">
        <v>1396</v>
      </c>
      <c r="AN3" s="2" t="s">
        <v>1399</v>
      </c>
      <c r="AO3" s="2" t="s">
        <v>1402</v>
      </c>
      <c r="AP3" s="2" t="s">
        <v>1407</v>
      </c>
      <c r="AQ3" s="2" t="s">
        <v>1410</v>
      </c>
      <c r="AR3" s="2" t="s">
        <v>1413</v>
      </c>
      <c r="AS3" s="2" t="s">
        <v>1420</v>
      </c>
      <c r="AT3" s="2" t="s">
        <v>1425</v>
      </c>
      <c r="AU3" s="2" t="s">
        <v>1428</v>
      </c>
      <c r="AV3" s="2" t="s">
        <v>1431</v>
      </c>
      <c r="AW3" s="2" t="s">
        <v>1438</v>
      </c>
      <c r="AX3" s="2" t="s">
        <v>1443</v>
      </c>
      <c r="AY3" s="2" t="s">
        <v>1446</v>
      </c>
      <c r="AZ3" s="2" t="s">
        <v>1449</v>
      </c>
    </row>
    <row r="4" spans="1:52">
      <c r="B4" s="3" t="s">
        <v>1219</v>
      </c>
      <c r="C4" s="3" t="s">
        <v>1226</v>
      </c>
      <c r="D4" s="3" t="s">
        <v>1231</v>
      </c>
      <c r="E4" s="3" t="s">
        <v>1238</v>
      </c>
      <c r="F4" s="3" t="s">
        <v>1243</v>
      </c>
      <c r="G4" s="3" t="s">
        <v>1248</v>
      </c>
      <c r="H4" s="3" t="s">
        <v>1255</v>
      </c>
      <c r="I4" s="3" t="s">
        <v>1262</v>
      </c>
      <c r="J4" s="3" t="s">
        <v>1267</v>
      </c>
      <c r="K4" s="3" t="s">
        <v>1274</v>
      </c>
      <c r="L4" s="3" t="s">
        <v>1279</v>
      </c>
      <c r="M4" s="3" t="s">
        <v>1284</v>
      </c>
      <c r="N4" s="3" t="s">
        <v>1287</v>
      </c>
      <c r="O4" s="3" t="s">
        <v>1290</v>
      </c>
      <c r="P4" s="3" t="s">
        <v>1297</v>
      </c>
      <c r="Q4" s="3" t="s">
        <v>1302</v>
      </c>
      <c r="R4" s="3" t="s">
        <v>1305</v>
      </c>
      <c r="S4" s="3" t="s">
        <v>1308</v>
      </c>
      <c r="T4" s="3" t="s">
        <v>1316</v>
      </c>
      <c r="U4" s="3" t="s">
        <v>1321</v>
      </c>
      <c r="V4" s="3" t="s">
        <v>1324</v>
      </c>
      <c r="W4" s="3" t="s">
        <v>1327</v>
      </c>
      <c r="X4" s="3" t="s">
        <v>1332</v>
      </c>
      <c r="Y4" s="3" t="s">
        <v>1335</v>
      </c>
      <c r="Z4" s="3" t="s">
        <v>1338</v>
      </c>
      <c r="AA4" s="3" t="s">
        <v>1345</v>
      </c>
      <c r="AB4" s="3" t="s">
        <v>1350</v>
      </c>
      <c r="AC4" s="3" t="s">
        <v>1353</v>
      </c>
      <c r="AD4" s="3" t="s">
        <v>1356</v>
      </c>
      <c r="AE4" s="3" t="s">
        <v>1363</v>
      </c>
      <c r="AF4" s="3" t="s">
        <v>1368</v>
      </c>
      <c r="AG4" s="3" t="s">
        <v>1371</v>
      </c>
      <c r="AH4" s="3" t="s">
        <v>1374</v>
      </c>
      <c r="AI4" s="3" t="s">
        <v>1379</v>
      </c>
      <c r="AJ4" s="3" t="s">
        <v>1382</v>
      </c>
      <c r="AK4" s="3" t="s">
        <v>1385</v>
      </c>
      <c r="AL4" s="3" t="s">
        <v>1392</v>
      </c>
      <c r="AM4" s="3" t="s">
        <v>1397</v>
      </c>
      <c r="AN4" s="3" t="s">
        <v>1400</v>
      </c>
      <c r="AO4" s="3" t="s">
        <v>1403</v>
      </c>
      <c r="AP4" s="3" t="s">
        <v>1408</v>
      </c>
      <c r="AQ4" s="3" t="s">
        <v>1411</v>
      </c>
      <c r="AR4" s="3" t="s">
        <v>1414</v>
      </c>
      <c r="AS4" s="3" t="s">
        <v>1421</v>
      </c>
      <c r="AT4" s="3" t="s">
        <v>1426</v>
      </c>
      <c r="AU4" s="3" t="s">
        <v>1429</v>
      </c>
      <c r="AV4" s="3" t="s">
        <v>1432</v>
      </c>
      <c r="AW4" s="3" t="s">
        <v>1439</v>
      </c>
      <c r="AX4" s="3" t="s">
        <v>1444</v>
      </c>
      <c r="AY4" s="3" t="s">
        <v>1447</v>
      </c>
      <c r="AZ4" s="3" t="s">
        <v>1450</v>
      </c>
    </row>
    <row r="5" spans="1:52">
      <c r="B5" s="3" t="s">
        <v>1220</v>
      </c>
      <c r="C5" s="3" t="s">
        <v>1227</v>
      </c>
      <c r="D5" s="3" t="s">
        <v>1232</v>
      </c>
      <c r="E5" s="3" t="s">
        <v>1239</v>
      </c>
      <c r="F5" s="3" t="s">
        <v>1244</v>
      </c>
      <c r="G5" s="3" t="s">
        <v>1249</v>
      </c>
      <c r="H5" s="3" t="s">
        <v>1256</v>
      </c>
      <c r="I5" s="3" t="s">
        <v>1263</v>
      </c>
      <c r="J5" s="3" t="s">
        <v>1268</v>
      </c>
      <c r="K5" s="3" t="s">
        <v>1275</v>
      </c>
      <c r="L5" s="3" t="s">
        <v>1280</v>
      </c>
      <c r="O5" s="3" t="s">
        <v>1291</v>
      </c>
      <c r="P5" s="3" t="s">
        <v>1298</v>
      </c>
      <c r="S5" s="3" t="s">
        <v>1309</v>
      </c>
      <c r="T5" s="3" t="s">
        <v>1317</v>
      </c>
      <c r="W5" s="3" t="s">
        <v>1328</v>
      </c>
      <c r="Z5" s="3" t="s">
        <v>1339</v>
      </c>
      <c r="AA5" s="3" t="s">
        <v>1346</v>
      </c>
      <c r="AD5" s="3" t="s">
        <v>1357</v>
      </c>
      <c r="AE5" s="3" t="s">
        <v>1364</v>
      </c>
      <c r="AH5" s="3" t="s">
        <v>1375</v>
      </c>
      <c r="AK5" s="3" t="s">
        <v>1386</v>
      </c>
      <c r="AL5" s="3" t="s">
        <v>1393</v>
      </c>
      <c r="AO5" s="3" t="s">
        <v>1404</v>
      </c>
      <c r="AR5" s="3" t="s">
        <v>1415</v>
      </c>
      <c r="AS5" s="3" t="s">
        <v>1422</v>
      </c>
      <c r="AV5" s="3" t="s">
        <v>1433</v>
      </c>
      <c r="AW5" s="3" t="s">
        <v>1440</v>
      </c>
      <c r="AZ5" s="3" t="s">
        <v>1451</v>
      </c>
    </row>
    <row r="6" spans="1:52">
      <c r="B6" s="3" t="s">
        <v>1221</v>
      </c>
      <c r="C6" s="3" t="s">
        <v>1228</v>
      </c>
      <c r="D6" s="3" t="s">
        <v>1233</v>
      </c>
      <c r="E6" s="3" t="s">
        <v>1240</v>
      </c>
      <c r="F6" s="3" t="s">
        <v>1245</v>
      </c>
      <c r="G6" s="3" t="s">
        <v>1250</v>
      </c>
      <c r="H6" s="3" t="s">
        <v>1257</v>
      </c>
      <c r="I6" s="3" t="s">
        <v>1264</v>
      </c>
      <c r="J6" s="3" t="s">
        <v>1269</v>
      </c>
      <c r="K6" s="3" t="s">
        <v>1276</v>
      </c>
      <c r="L6" s="3" t="s">
        <v>1281</v>
      </c>
      <c r="O6" s="3" t="s">
        <v>1292</v>
      </c>
      <c r="P6" s="3" t="s">
        <v>1299</v>
      </c>
      <c r="S6" s="3" t="s">
        <v>1310</v>
      </c>
      <c r="T6" s="3" t="s">
        <v>1318</v>
      </c>
      <c r="W6" s="3" t="s">
        <v>1329</v>
      </c>
      <c r="Z6" s="3" t="s">
        <v>1340</v>
      </c>
      <c r="AA6" s="3" t="s">
        <v>1347</v>
      </c>
      <c r="AD6" s="3" t="s">
        <v>1358</v>
      </c>
      <c r="AE6" s="3" t="s">
        <v>1365</v>
      </c>
      <c r="AH6" s="3" t="s">
        <v>1376</v>
      </c>
      <c r="AK6" s="3" t="s">
        <v>1387</v>
      </c>
      <c r="AL6" s="3" t="s">
        <v>1394</v>
      </c>
      <c r="AO6" s="3" t="s">
        <v>1405</v>
      </c>
      <c r="AR6" s="3" t="s">
        <v>1416</v>
      </c>
      <c r="AS6" s="3" t="s">
        <v>1423</v>
      </c>
      <c r="AV6" s="3" t="s">
        <v>1434</v>
      </c>
      <c r="AW6" s="3" t="s">
        <v>1441</v>
      </c>
      <c r="AZ6" s="3" t="s">
        <v>1452</v>
      </c>
    </row>
    <row r="7" spans="1:52">
      <c r="B7" s="3" t="s">
        <v>1222</v>
      </c>
      <c r="D7" s="3" t="s">
        <v>1234</v>
      </c>
      <c r="G7" s="3" t="s">
        <v>1251</v>
      </c>
      <c r="H7" s="3" t="s">
        <v>1258</v>
      </c>
      <c r="J7" s="3" t="s">
        <v>1270</v>
      </c>
      <c r="O7" s="3" t="s">
        <v>1293</v>
      </c>
      <c r="S7" s="3" t="s">
        <v>1311</v>
      </c>
      <c r="Z7" s="3" t="s">
        <v>1341</v>
      </c>
      <c r="AD7" s="3" t="s">
        <v>1359</v>
      </c>
      <c r="AK7" s="3" t="s">
        <v>1388</v>
      </c>
      <c r="AR7" s="3" t="s">
        <v>1417</v>
      </c>
      <c r="AV7" s="3" t="s">
        <v>1435</v>
      </c>
      <c r="AZ7" s="3" t="s">
        <v>1453</v>
      </c>
    </row>
    <row r="8" spans="1:52">
      <c r="B8" s="3" t="s">
        <v>1223</v>
      </c>
      <c r="D8" s="3" t="s">
        <v>1235</v>
      </c>
      <c r="G8" s="3" t="s">
        <v>1252</v>
      </c>
      <c r="H8" s="3" t="s">
        <v>1259</v>
      </c>
      <c r="J8" s="3" t="s">
        <v>1271</v>
      </c>
      <c r="O8" s="3" t="s">
        <v>1294</v>
      </c>
      <c r="S8" s="3" t="s">
        <v>1312</v>
      </c>
      <c r="Z8" s="3" t="s">
        <v>1342</v>
      </c>
      <c r="AD8" s="3" t="s">
        <v>1360</v>
      </c>
      <c r="AK8" s="3" t="s">
        <v>1389</v>
      </c>
      <c r="AR8" s="3" t="s">
        <v>1418</v>
      </c>
      <c r="AV8" s="3" t="s">
        <v>1436</v>
      </c>
      <c r="AZ8" s="3" t="s">
        <v>1454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workbookViewId="0"/>
  </sheetViews>
  <sheetFormatPr defaultRowHeight="15"/>
  <sheetData>
    <row r="1" spans="1:11">
      <c r="A1" s="2" t="str">
        <f>HYPERLINK("#'Areas to Load'!A1", "Generated System Values Lists")</f>
        <v>Generated System Values Lists</v>
      </c>
    </row>
    <row r="2" spans="1:11">
      <c r="A2" s="3" t="s">
        <v>329</v>
      </c>
      <c r="B2" s="3" t="s">
        <v>1455</v>
      </c>
      <c r="C2" s="3" t="s">
        <v>1457</v>
      </c>
      <c r="D2" s="3" t="s">
        <v>1458</v>
      </c>
      <c r="E2" s="3" t="s">
        <v>1459</v>
      </c>
      <c r="F2" s="3" t="s">
        <v>1461</v>
      </c>
      <c r="G2" s="3" t="s">
        <v>1463</v>
      </c>
      <c r="H2" s="3" t="s">
        <v>1464</v>
      </c>
      <c r="I2" s="3" t="s">
        <v>1465</v>
      </c>
      <c r="J2" s="3" t="s">
        <v>1466</v>
      </c>
      <c r="K2" s="3" t="s">
        <v>1467</v>
      </c>
    </row>
    <row r="3" spans="1:11">
      <c r="B3" s="2" t="s">
        <v>1456</v>
      </c>
      <c r="C3" s="2" t="s">
        <v>1140</v>
      </c>
      <c r="D3" s="2" t="s">
        <v>1140</v>
      </c>
      <c r="E3" s="2" t="s">
        <v>1460</v>
      </c>
      <c r="F3" s="2" t="s">
        <v>1462</v>
      </c>
      <c r="G3" s="2" t="s">
        <v>546</v>
      </c>
      <c r="H3" s="2" t="s">
        <v>546</v>
      </c>
      <c r="I3" s="2" t="s">
        <v>1140</v>
      </c>
      <c r="J3" s="2" t="s">
        <v>348</v>
      </c>
      <c r="K3" s="2" t="s">
        <v>1462</v>
      </c>
    </row>
    <row r="4" spans="1:11">
      <c r="B4" s="3" t="s">
        <v>1146</v>
      </c>
      <c r="C4" s="3" t="s">
        <v>1178</v>
      </c>
      <c r="D4" s="3" t="s">
        <v>1177</v>
      </c>
      <c r="E4" s="3" t="s">
        <v>503</v>
      </c>
      <c r="F4" s="3" t="s">
        <v>473</v>
      </c>
      <c r="G4" s="3" t="s">
        <v>463</v>
      </c>
      <c r="H4" s="3" t="s">
        <v>463</v>
      </c>
      <c r="I4" s="3" t="s">
        <v>1149</v>
      </c>
      <c r="J4" s="3" t="s">
        <v>1147</v>
      </c>
      <c r="K4" s="3" t="s">
        <v>365</v>
      </c>
    </row>
    <row r="5" spans="1:11">
      <c r="B5" s="3" t="s">
        <v>1178</v>
      </c>
      <c r="C5" s="3" t="s">
        <v>1179</v>
      </c>
      <c r="D5" s="3" t="s">
        <v>1178</v>
      </c>
      <c r="E5" s="3" t="s">
        <v>504</v>
      </c>
      <c r="F5" s="3" t="s">
        <v>474</v>
      </c>
      <c r="G5" s="3" t="s">
        <v>464</v>
      </c>
      <c r="H5" s="3" t="s">
        <v>464</v>
      </c>
      <c r="I5" s="3" t="s">
        <v>1141</v>
      </c>
      <c r="J5" s="3" t="s">
        <v>1141</v>
      </c>
      <c r="K5" s="3" t="s">
        <v>384</v>
      </c>
    </row>
    <row r="6" spans="1:11">
      <c r="B6" s="3" t="s">
        <v>1179</v>
      </c>
      <c r="D6" s="3" t="s">
        <v>1179</v>
      </c>
      <c r="E6" s="3" t="s">
        <v>505</v>
      </c>
      <c r="F6" s="3" t="s">
        <v>475</v>
      </c>
      <c r="G6" s="3" t="s">
        <v>465</v>
      </c>
      <c r="H6" s="3" t="s">
        <v>465</v>
      </c>
      <c r="I6" s="3" t="s">
        <v>1064</v>
      </c>
      <c r="K6" s="3" t="s">
        <v>355</v>
      </c>
    </row>
    <row r="7" spans="1:11">
      <c r="E7" s="3" t="s">
        <v>506</v>
      </c>
      <c r="F7" s="3" t="s">
        <v>476</v>
      </c>
      <c r="I7" s="3" t="s">
        <v>1177</v>
      </c>
      <c r="K7" s="3" t="s">
        <v>377</v>
      </c>
    </row>
    <row r="8" spans="1:11">
      <c r="E8" s="3" t="s">
        <v>507</v>
      </c>
      <c r="I8" s="3" t="s">
        <v>1178</v>
      </c>
      <c r="K8" s="3" t="s">
        <v>360</v>
      </c>
    </row>
    <row r="9" spans="1:11">
      <c r="E9" s="3" t="s">
        <v>508</v>
      </c>
      <c r="I9" s="3" t="s">
        <v>1179</v>
      </c>
      <c r="K9" s="3" t="s">
        <v>376</v>
      </c>
    </row>
    <row r="10" spans="1:11">
      <c r="E10" s="3" t="s">
        <v>509</v>
      </c>
    </row>
    <row r="11" spans="1:11">
      <c r="E11" s="3" t="s">
        <v>510</v>
      </c>
    </row>
    <row r="12" spans="1:11">
      <c r="E12" s="3" t="s">
        <v>511</v>
      </c>
    </row>
    <row r="13" spans="1:11">
      <c r="E13" s="3" t="s">
        <v>512</v>
      </c>
    </row>
    <row r="14" spans="1:11">
      <c r="E14" s="3" t="s">
        <v>513</v>
      </c>
    </row>
    <row r="15" spans="1:11">
      <c r="E15" s="3" t="s">
        <v>514</v>
      </c>
    </row>
    <row r="16" spans="1:11">
      <c r="E16" s="3" t="s">
        <v>517</v>
      </c>
    </row>
    <row r="17" spans="5:5">
      <c r="E17" s="3" t="s">
        <v>518</v>
      </c>
    </row>
    <row r="18" spans="5:5">
      <c r="E18" s="3" t="s">
        <v>519</v>
      </c>
    </row>
    <row r="19" spans="5:5">
      <c r="E19" s="3" t="s">
        <v>520</v>
      </c>
    </row>
    <row r="20" spans="5:5">
      <c r="E20" s="3" t="s">
        <v>521</v>
      </c>
    </row>
    <row r="21" spans="5:5">
      <c r="E21" s="3" t="s">
        <v>522</v>
      </c>
    </row>
    <row r="22" spans="5:5">
      <c r="E22" s="3" t="s">
        <v>523</v>
      </c>
    </row>
    <row r="23" spans="5:5">
      <c r="E23" s="3" t="s">
        <v>524</v>
      </c>
    </row>
    <row r="24" spans="5:5">
      <c r="E24" s="3" t="s">
        <v>525</v>
      </c>
    </row>
    <row r="25" spans="5:5">
      <c r="E25" s="3" t="s">
        <v>526</v>
      </c>
    </row>
    <row r="26" spans="5:5">
      <c r="E26" s="3" t="s">
        <v>527</v>
      </c>
    </row>
    <row r="27" spans="5:5">
      <c r="E27" s="3" t="s">
        <v>528</v>
      </c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5"/>
  <sheetData>
    <row r="1" spans="1:1">
      <c r="A1" s="2" t="str">
        <f>HYPERLINK("#'Areas to Load'!A1", "Instructions")</f>
        <v>Instructions</v>
      </c>
    </row>
    <row r="2" spans="1:1">
      <c r="A2" t="s">
        <v>325</v>
      </c>
    </row>
    <row r="3" spans="1:1">
      <c r="A3" t="s">
        <v>326</v>
      </c>
    </row>
    <row r="4" spans="1:1">
      <c r="A4" t="s">
        <v>327</v>
      </c>
    </row>
    <row r="5" spans="1:1">
      <c r="A5" t="s">
        <v>328</v>
      </c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topLeftCell="A5" workbookViewId="0">
      <selection activeCell="D14" sqref="D14"/>
    </sheetView>
  </sheetViews>
  <sheetFormatPr defaultRowHeight="15"/>
  <sheetData>
    <row r="1" spans="1:7">
      <c r="A1" s="2" t="str">
        <f>HYPERLINK("#'Areas to Load'!A1", "Areas to Load")</f>
        <v>Areas to Load</v>
      </c>
    </row>
    <row r="2" spans="1:7">
      <c r="A2" s="3" t="s">
        <v>329</v>
      </c>
    </row>
    <row r="3" spans="1:7">
      <c r="B3" t="s">
        <v>329</v>
      </c>
      <c r="C3" s="3" t="s">
        <v>257</v>
      </c>
    </row>
    <row r="4" spans="1:7">
      <c r="B4" s="2" t="s">
        <v>258</v>
      </c>
      <c r="C4" s="2" t="s">
        <v>693</v>
      </c>
      <c r="D4" s="2" t="s">
        <v>259</v>
      </c>
      <c r="E4" s="2" t="s">
        <v>260</v>
      </c>
      <c r="F4" s="2" t="s">
        <v>261</v>
      </c>
      <c r="G4" s="2" t="s">
        <v>262</v>
      </c>
    </row>
    <row r="5" spans="1:7">
      <c r="B5" t="s">
        <v>1514</v>
      </c>
      <c r="C5" t="s">
        <v>329</v>
      </c>
      <c r="D5" s="2" t="str">
        <f>HYPERLINK("#'LOV Group'!A1", "LOV Group")</f>
        <v>LOV Group</v>
      </c>
      <c r="F5" s="3" t="s">
        <v>263</v>
      </c>
      <c r="G5" s="3" t="s">
        <v>264</v>
      </c>
    </row>
    <row r="6" spans="1:7">
      <c r="B6" t="s">
        <v>265</v>
      </c>
      <c r="C6" t="s">
        <v>329</v>
      </c>
      <c r="D6" s="2" t="str">
        <f>HYPERLINK("#'LOV Values'!A1", "LOV Values")</f>
        <v>LOV Values</v>
      </c>
      <c r="F6" s="3" t="s">
        <v>266</v>
      </c>
      <c r="G6" s="3" t="s">
        <v>267</v>
      </c>
    </row>
    <row r="7" spans="1:7">
      <c r="B7" t="s">
        <v>85</v>
      </c>
      <c r="C7" t="s">
        <v>329</v>
      </c>
      <c r="D7" s="2" t="str">
        <f>HYPERLINK("#'UDFs'!A1", "UDFs")</f>
        <v>UDFs</v>
      </c>
      <c r="F7" s="3" t="s">
        <v>268</v>
      </c>
      <c r="G7" s="3" t="s">
        <v>269</v>
      </c>
    </row>
    <row r="8" spans="1:7">
      <c r="B8" t="s">
        <v>111</v>
      </c>
      <c r="C8" t="s">
        <v>329</v>
      </c>
      <c r="D8" s="2" t="str">
        <f>HYPERLINK("#'Dist List'!A1", "Dist List")</f>
        <v>Dist List</v>
      </c>
      <c r="F8" s="3" t="s">
        <v>270</v>
      </c>
      <c r="G8" s="3" t="s">
        <v>271</v>
      </c>
    </row>
    <row r="9" spans="1:7">
      <c r="B9" t="s">
        <v>272</v>
      </c>
      <c r="C9" t="s">
        <v>329</v>
      </c>
      <c r="D9" s="2" t="str">
        <f>HYPERLINK("#'DList Members'!A1", "DList Members")</f>
        <v>DList Members</v>
      </c>
      <c r="F9" s="3" t="s">
        <v>273</v>
      </c>
      <c r="G9" s="3" t="s">
        <v>274</v>
      </c>
    </row>
    <row r="10" spans="1:7">
      <c r="B10" t="s">
        <v>275</v>
      </c>
      <c r="C10" t="s">
        <v>329</v>
      </c>
      <c r="D10" s="2" t="str">
        <f>HYPERLINK("#'Accts'!A1", "Accts")</f>
        <v>Accts</v>
      </c>
      <c r="F10" s="3" t="s">
        <v>50</v>
      </c>
      <c r="G10" s="3" t="s">
        <v>276</v>
      </c>
    </row>
    <row r="11" spans="1:7">
      <c r="B11" t="s">
        <v>277</v>
      </c>
      <c r="C11" t="s">
        <v>329</v>
      </c>
      <c r="D11" s="2" t="str">
        <f>HYPERLINK("#'Acct Link'!A1", "Acct Link")</f>
        <v>Acct Link</v>
      </c>
      <c r="F11" s="3" t="s">
        <v>278</v>
      </c>
      <c r="G11" s="3" t="s">
        <v>279</v>
      </c>
    </row>
    <row r="12" spans="1:7">
      <c r="B12" t="s">
        <v>161</v>
      </c>
      <c r="C12" t="s">
        <v>329</v>
      </c>
      <c r="D12" s="2" t="str">
        <f>HYPERLINK("#'Profile Link'!A1", "Profile Link")</f>
        <v>Profile Link</v>
      </c>
      <c r="F12" s="3" t="s">
        <v>280</v>
      </c>
      <c r="G12" s="3" t="s">
        <v>281</v>
      </c>
    </row>
    <row r="13" spans="1:7">
      <c r="B13" t="s">
        <v>282</v>
      </c>
      <c r="C13" t="s">
        <v>329</v>
      </c>
      <c r="D13" s="2" t="str">
        <f>HYPERLINK("#'Entity'!A1", "Entity")</f>
        <v>Entity</v>
      </c>
      <c r="F13" s="3" t="s">
        <v>283</v>
      </c>
      <c r="G13" s="3" t="s">
        <v>284</v>
      </c>
    </row>
    <row r="14" spans="1:7">
      <c r="B14" t="s">
        <v>81</v>
      </c>
      <c r="C14" t="s">
        <v>329</v>
      </c>
      <c r="D14" s="2" t="str">
        <f>HYPERLINK("#'CloseTasks'!A1", "CloseTasks")</f>
        <v>CloseTasks</v>
      </c>
      <c r="F14" s="3" t="s">
        <v>285</v>
      </c>
      <c r="G14" s="3" t="s">
        <v>286</v>
      </c>
    </row>
    <row r="15" spans="1:7">
      <c r="B15" t="s">
        <v>287</v>
      </c>
      <c r="C15" t="s">
        <v>329</v>
      </c>
      <c r="D15" s="2" t="str">
        <f>HYPERLINK("#'ReconTasks'!A1", "ReconTasks")</f>
        <v>ReconTasks</v>
      </c>
      <c r="F15" s="3" t="s">
        <v>288</v>
      </c>
      <c r="G15" s="3" t="s">
        <v>289</v>
      </c>
    </row>
    <row r="16" spans="1:7">
      <c r="B16" t="s">
        <v>290</v>
      </c>
      <c r="C16" t="s">
        <v>329</v>
      </c>
      <c r="D16" s="2" t="str">
        <f>HYPERLINK("#'Collaboration Performers'!A1", "Collaboration Performers")</f>
        <v>Collaboration Performers</v>
      </c>
      <c r="F16" s="3" t="s">
        <v>291</v>
      </c>
      <c r="G16" s="3" t="s">
        <v>292</v>
      </c>
    </row>
    <row r="17" spans="2:7">
      <c r="B17" t="s">
        <v>293</v>
      </c>
      <c r="C17" t="s">
        <v>329</v>
      </c>
      <c r="D17" s="2" t="str">
        <f>HYPERLINK("#'Questions'!A1", "Questions")</f>
        <v>Questions</v>
      </c>
      <c r="F17" s="3" t="s">
        <v>294</v>
      </c>
      <c r="G17" s="3" t="s">
        <v>295</v>
      </c>
    </row>
    <row r="18" spans="2:7">
      <c r="B18" t="s">
        <v>296</v>
      </c>
      <c r="C18" t="s">
        <v>329</v>
      </c>
      <c r="D18" s="2" t="str">
        <f>HYPERLINK("#'Reference Docs'!A1", "Reference Docs")</f>
        <v>Reference Docs</v>
      </c>
      <c r="F18" s="3" t="s">
        <v>297</v>
      </c>
      <c r="G18" s="3" t="s">
        <v>298</v>
      </c>
    </row>
    <row r="19" spans="2:7">
      <c r="B19" t="s">
        <v>299</v>
      </c>
      <c r="C19" t="s">
        <v>329</v>
      </c>
      <c r="D19" s="2" t="str">
        <f>HYPERLINK("#'Ref Doc Link'!A1", "Ref Doc Link")</f>
        <v>Ref Doc Link</v>
      </c>
      <c r="F19" s="3" t="s">
        <v>300</v>
      </c>
      <c r="G19" s="3" t="s">
        <v>301</v>
      </c>
    </row>
    <row r="20" spans="2:7">
      <c r="B20" t="s">
        <v>1495</v>
      </c>
      <c r="C20" t="s">
        <v>329</v>
      </c>
      <c r="D20" s="2" t="str">
        <f>HYPERLINK("#'Custom Calendar'!A1", "Custom Calendar")</f>
        <v>Custom Calendar</v>
      </c>
      <c r="F20" s="3" t="s">
        <v>302</v>
      </c>
      <c r="G20" s="3" t="s">
        <v>303</v>
      </c>
    </row>
    <row r="21" spans="2:7">
      <c r="B21" t="s">
        <v>304</v>
      </c>
      <c r="C21" t="s">
        <v>329</v>
      </c>
      <c r="D21" s="2" t="str">
        <f>HYPERLINK("#'Close Days'!A1", "Close Days")</f>
        <v>Close Days</v>
      </c>
      <c r="F21" s="3" t="s">
        <v>305</v>
      </c>
      <c r="G21" s="3" t="s">
        <v>306</v>
      </c>
    </row>
    <row r="22" spans="2:7">
      <c r="B22" t="s">
        <v>307</v>
      </c>
      <c r="C22" t="s">
        <v>329</v>
      </c>
      <c r="D22" s="2" t="str">
        <f>HYPERLINK("#'Close Day Map'!A1", "Close Day Map")</f>
        <v>Close Day Map</v>
      </c>
      <c r="F22" s="3" t="s">
        <v>308</v>
      </c>
      <c r="G22" s="3" t="s">
        <v>309</v>
      </c>
    </row>
    <row r="23" spans="2:7">
      <c r="B23" t="s">
        <v>310</v>
      </c>
      <c r="C23" t="s">
        <v>329</v>
      </c>
      <c r="D23" s="2" t="str">
        <f>HYPERLINK("#'Close Binders'!A1", "Close Binders")</f>
        <v>Close Binders</v>
      </c>
      <c r="F23" s="3" t="s">
        <v>311</v>
      </c>
      <c r="G23" s="3" t="s">
        <v>312</v>
      </c>
    </row>
    <row r="24" spans="2:7">
      <c r="B24" t="s">
        <v>176</v>
      </c>
      <c r="C24" t="s">
        <v>329</v>
      </c>
      <c r="D24" s="2" t="str">
        <f>HYPERLINK("#'Task - Output Binder Link'!A1", "Task - Output Binder Link")</f>
        <v>Task - Output Binder Link</v>
      </c>
      <c r="F24" s="3" t="s">
        <v>313</v>
      </c>
      <c r="G24" s="3" t="s">
        <v>314</v>
      </c>
    </row>
    <row r="25" spans="2:7">
      <c r="B25" t="s">
        <v>315</v>
      </c>
      <c r="C25" t="s">
        <v>329</v>
      </c>
      <c r="D25" s="2" t="str">
        <f>HYPERLINK("#'Security'!A1", "Security")</f>
        <v>Security</v>
      </c>
      <c r="F25" s="3" t="s">
        <v>316</v>
      </c>
      <c r="G25" s="3" t="s">
        <v>317</v>
      </c>
    </row>
    <row r="26" spans="2:7">
      <c r="B26" t="s">
        <v>318</v>
      </c>
      <c r="C26" t="s">
        <v>329</v>
      </c>
      <c r="D26" s="2" t="str">
        <f>HYPERLINK("#'Task-SOX Link'!A1", "Task-SOX Link")</f>
        <v>Task-SOX Link</v>
      </c>
      <c r="F26" s="3" t="s">
        <v>319</v>
      </c>
      <c r="G26" s="3" t="s">
        <v>320</v>
      </c>
    </row>
    <row r="27" spans="2:7">
      <c r="B27" t="s">
        <v>321</v>
      </c>
      <c r="C27" t="s">
        <v>329</v>
      </c>
      <c r="D27" s="2" t="str">
        <f>HYPERLINK("#'DepTask Link'!A1", "DepTask Link")</f>
        <v>DepTask Link</v>
      </c>
      <c r="F27" s="3" t="s">
        <v>322</v>
      </c>
      <c r="G27" s="3" t="s">
        <v>323</v>
      </c>
    </row>
    <row r="30" spans="2:7">
      <c r="B30" s="2" t="s">
        <v>324</v>
      </c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8"/>
  <sheetViews>
    <sheetView workbookViewId="0"/>
  </sheetViews>
  <sheetFormatPr defaultRowHeight="15"/>
  <sheetData>
    <row r="1" spans="1:51">
      <c r="A1" s="2" t="str">
        <f>HYPERLINK("#'Areas to Load'!A1", "Custom Value Groups")</f>
        <v>Custom Value Groups</v>
      </c>
    </row>
    <row r="2" spans="1:51">
      <c r="A2" s="3" t="s">
        <v>1468</v>
      </c>
      <c r="B2" s="1" t="s">
        <v>329</v>
      </c>
      <c r="C2" s="1" t="s">
        <v>329</v>
      </c>
      <c r="D2" t="s">
        <v>329</v>
      </c>
      <c r="E2" t="s">
        <v>329</v>
      </c>
      <c r="F2" t="s">
        <v>329</v>
      </c>
      <c r="G2" t="s">
        <v>329</v>
      </c>
      <c r="H2" t="s">
        <v>329</v>
      </c>
      <c r="I2" t="s">
        <v>329</v>
      </c>
      <c r="J2" t="s">
        <v>329</v>
      </c>
      <c r="K2" t="s">
        <v>329</v>
      </c>
      <c r="L2" t="s">
        <v>329</v>
      </c>
      <c r="M2" t="s">
        <v>329</v>
      </c>
      <c r="N2" t="s">
        <v>329</v>
      </c>
      <c r="O2" t="s">
        <v>329</v>
      </c>
      <c r="P2" t="s">
        <v>329</v>
      </c>
      <c r="Q2" t="s">
        <v>329</v>
      </c>
      <c r="R2" t="s">
        <v>329</v>
      </c>
      <c r="S2" t="s">
        <v>329</v>
      </c>
      <c r="T2" t="s">
        <v>329</v>
      </c>
      <c r="U2" t="s">
        <v>329</v>
      </c>
      <c r="V2" t="s">
        <v>329</v>
      </c>
      <c r="W2" t="s">
        <v>329</v>
      </c>
      <c r="X2" t="s">
        <v>329</v>
      </c>
      <c r="Y2" t="s">
        <v>329</v>
      </c>
      <c r="Z2" t="s">
        <v>329</v>
      </c>
      <c r="AA2" t="s">
        <v>329</v>
      </c>
      <c r="AB2" t="s">
        <v>329</v>
      </c>
      <c r="AC2" t="s">
        <v>329</v>
      </c>
      <c r="AD2" t="s">
        <v>329</v>
      </c>
      <c r="AE2" t="s">
        <v>329</v>
      </c>
      <c r="AF2" t="s">
        <v>329</v>
      </c>
      <c r="AG2" t="s">
        <v>329</v>
      </c>
      <c r="AH2" t="s">
        <v>329</v>
      </c>
      <c r="AI2" t="s">
        <v>329</v>
      </c>
      <c r="AJ2" t="s">
        <v>329</v>
      </c>
      <c r="AK2" t="s">
        <v>329</v>
      </c>
      <c r="AL2" t="s">
        <v>329</v>
      </c>
      <c r="AM2" t="s">
        <v>329</v>
      </c>
      <c r="AN2" t="s">
        <v>329</v>
      </c>
      <c r="AO2" t="s">
        <v>329</v>
      </c>
      <c r="AP2" t="s">
        <v>329</v>
      </c>
      <c r="AQ2" t="s">
        <v>329</v>
      </c>
      <c r="AR2" t="s">
        <v>329</v>
      </c>
      <c r="AS2" t="s">
        <v>329</v>
      </c>
      <c r="AT2" t="s">
        <v>329</v>
      </c>
      <c r="AU2" t="s">
        <v>329</v>
      </c>
      <c r="AV2" t="s">
        <v>329</v>
      </c>
      <c r="AW2" t="s">
        <v>329</v>
      </c>
      <c r="AX2" t="s">
        <v>329</v>
      </c>
      <c r="AY2" t="s">
        <v>329</v>
      </c>
    </row>
    <row r="3" spans="1:51">
      <c r="B3" s="1" t="s">
        <v>1478</v>
      </c>
      <c r="C3" s="1" t="s">
        <v>1473</v>
      </c>
      <c r="D3" t="s">
        <v>329</v>
      </c>
      <c r="E3" t="s">
        <v>329</v>
      </c>
      <c r="F3" t="s">
        <v>329</v>
      </c>
      <c r="G3" t="s">
        <v>329</v>
      </c>
      <c r="H3" t="s">
        <v>329</v>
      </c>
      <c r="I3" t="s">
        <v>329</v>
      </c>
      <c r="J3" t="s">
        <v>329</v>
      </c>
      <c r="K3" t="s">
        <v>329</v>
      </c>
      <c r="L3" t="s">
        <v>329</v>
      </c>
      <c r="M3" t="s">
        <v>329</v>
      </c>
      <c r="N3" t="s">
        <v>329</v>
      </c>
      <c r="O3" t="s">
        <v>329</v>
      </c>
      <c r="P3" t="s">
        <v>329</v>
      </c>
      <c r="Q3" t="s">
        <v>329</v>
      </c>
      <c r="R3" t="s">
        <v>329</v>
      </c>
      <c r="S3" t="s">
        <v>329</v>
      </c>
      <c r="T3" t="s">
        <v>329</v>
      </c>
      <c r="U3" t="s">
        <v>329</v>
      </c>
      <c r="V3" t="s">
        <v>329</v>
      </c>
      <c r="W3" t="s">
        <v>329</v>
      </c>
      <c r="X3" t="s">
        <v>329</v>
      </c>
      <c r="Y3" t="s">
        <v>329</v>
      </c>
      <c r="Z3" t="s">
        <v>329</v>
      </c>
      <c r="AA3" t="s">
        <v>329</v>
      </c>
      <c r="AB3" t="s">
        <v>329</v>
      </c>
      <c r="AC3" t="s">
        <v>329</v>
      </c>
      <c r="AD3" t="s">
        <v>329</v>
      </c>
      <c r="AE3" t="s">
        <v>329</v>
      </c>
      <c r="AF3" t="s">
        <v>329</v>
      </c>
      <c r="AG3" t="s">
        <v>329</v>
      </c>
      <c r="AH3" t="s">
        <v>329</v>
      </c>
      <c r="AI3" t="s">
        <v>329</v>
      </c>
      <c r="AJ3" t="s">
        <v>329</v>
      </c>
      <c r="AK3" t="s">
        <v>329</v>
      </c>
      <c r="AL3" t="s">
        <v>329</v>
      </c>
      <c r="AM3" t="s">
        <v>329</v>
      </c>
      <c r="AN3" t="s">
        <v>329</v>
      </c>
      <c r="AO3" t="s">
        <v>329</v>
      </c>
      <c r="AP3" t="s">
        <v>329</v>
      </c>
      <c r="AQ3" t="s">
        <v>329</v>
      </c>
      <c r="AR3" t="s">
        <v>329</v>
      </c>
      <c r="AS3" t="s">
        <v>329</v>
      </c>
      <c r="AT3" t="s">
        <v>329</v>
      </c>
      <c r="AU3" t="s">
        <v>329</v>
      </c>
      <c r="AV3" t="s">
        <v>329</v>
      </c>
      <c r="AW3" t="s">
        <v>329</v>
      </c>
      <c r="AX3" t="s">
        <v>329</v>
      </c>
      <c r="AY3" t="s">
        <v>329</v>
      </c>
    </row>
    <row r="4" spans="1:51">
      <c r="B4" s="1" t="s">
        <v>1469</v>
      </c>
      <c r="C4" s="1" t="s">
        <v>1469</v>
      </c>
      <c r="D4" t="s">
        <v>329</v>
      </c>
      <c r="E4" t="s">
        <v>329</v>
      </c>
      <c r="F4" t="s">
        <v>329</v>
      </c>
      <c r="G4" t="s">
        <v>329</v>
      </c>
      <c r="H4" t="s">
        <v>329</v>
      </c>
      <c r="I4" t="s">
        <v>329</v>
      </c>
      <c r="J4" t="s">
        <v>329</v>
      </c>
      <c r="K4" t="s">
        <v>329</v>
      </c>
      <c r="L4" t="s">
        <v>329</v>
      </c>
      <c r="M4" t="s">
        <v>329</v>
      </c>
      <c r="N4" t="s">
        <v>329</v>
      </c>
      <c r="O4" t="s">
        <v>329</v>
      </c>
      <c r="P4" t="s">
        <v>329</v>
      </c>
      <c r="Q4" t="s">
        <v>329</v>
      </c>
      <c r="R4" t="s">
        <v>329</v>
      </c>
      <c r="S4" t="s">
        <v>329</v>
      </c>
      <c r="T4" t="s">
        <v>329</v>
      </c>
      <c r="U4" t="s">
        <v>329</v>
      </c>
      <c r="V4" t="s">
        <v>329</v>
      </c>
      <c r="W4" t="s">
        <v>329</v>
      </c>
      <c r="X4" t="s">
        <v>329</v>
      </c>
      <c r="Y4" t="s">
        <v>329</v>
      </c>
      <c r="Z4" t="s">
        <v>329</v>
      </c>
      <c r="AA4" t="s">
        <v>329</v>
      </c>
      <c r="AB4" t="s">
        <v>329</v>
      </c>
      <c r="AC4" t="s">
        <v>329</v>
      </c>
      <c r="AD4" t="s">
        <v>329</v>
      </c>
      <c r="AE4" t="s">
        <v>329</v>
      </c>
      <c r="AF4" t="s">
        <v>329</v>
      </c>
      <c r="AG4" t="s">
        <v>329</v>
      </c>
      <c r="AH4" t="s">
        <v>329</v>
      </c>
      <c r="AI4" t="s">
        <v>329</v>
      </c>
      <c r="AJ4" t="s">
        <v>329</v>
      </c>
      <c r="AK4" t="s">
        <v>329</v>
      </c>
      <c r="AL4" t="s">
        <v>329</v>
      </c>
      <c r="AM4" t="s">
        <v>329</v>
      </c>
      <c r="AN4" t="s">
        <v>329</v>
      </c>
      <c r="AO4" t="s">
        <v>329</v>
      </c>
      <c r="AP4" t="s">
        <v>329</v>
      </c>
      <c r="AQ4" t="s">
        <v>329</v>
      </c>
      <c r="AR4" t="s">
        <v>329</v>
      </c>
      <c r="AS4" t="s">
        <v>329</v>
      </c>
      <c r="AT4" t="s">
        <v>329</v>
      </c>
      <c r="AU4" t="s">
        <v>329</v>
      </c>
      <c r="AV4" t="s">
        <v>329</v>
      </c>
      <c r="AW4" t="s">
        <v>329</v>
      </c>
      <c r="AX4" t="s">
        <v>329</v>
      </c>
      <c r="AY4" t="s">
        <v>329</v>
      </c>
    </row>
    <row r="5" spans="1:51">
      <c r="B5" s="1" t="s">
        <v>1475</v>
      </c>
      <c r="C5" s="1" t="s">
        <v>1470</v>
      </c>
      <c r="D5" t="s">
        <v>329</v>
      </c>
      <c r="E5" t="s">
        <v>329</v>
      </c>
      <c r="F5" t="s">
        <v>329</v>
      </c>
      <c r="G5" t="s">
        <v>329</v>
      </c>
      <c r="H5" t="s">
        <v>329</v>
      </c>
      <c r="I5" t="s">
        <v>329</v>
      </c>
      <c r="J5" t="s">
        <v>329</v>
      </c>
      <c r="K5" t="s">
        <v>329</v>
      </c>
      <c r="L5" t="s">
        <v>329</v>
      </c>
      <c r="M5" t="s">
        <v>329</v>
      </c>
      <c r="N5" t="s">
        <v>329</v>
      </c>
      <c r="O5" t="s">
        <v>329</v>
      </c>
      <c r="P5" t="s">
        <v>329</v>
      </c>
      <c r="Q5" t="s">
        <v>329</v>
      </c>
      <c r="R5" t="s">
        <v>329</v>
      </c>
      <c r="S5" t="s">
        <v>329</v>
      </c>
      <c r="T5" t="s">
        <v>329</v>
      </c>
      <c r="U5" t="s">
        <v>329</v>
      </c>
      <c r="V5" t="s">
        <v>329</v>
      </c>
      <c r="W5" t="s">
        <v>329</v>
      </c>
      <c r="X5" t="s">
        <v>329</v>
      </c>
      <c r="Y5" t="s">
        <v>329</v>
      </c>
      <c r="Z5" t="s">
        <v>329</v>
      </c>
      <c r="AA5" t="s">
        <v>329</v>
      </c>
      <c r="AB5" t="s">
        <v>329</v>
      </c>
      <c r="AC5" t="s">
        <v>329</v>
      </c>
      <c r="AD5" t="s">
        <v>329</v>
      </c>
      <c r="AE5" t="s">
        <v>329</v>
      </c>
      <c r="AF5" t="s">
        <v>329</v>
      </c>
      <c r="AG5" t="s">
        <v>329</v>
      </c>
      <c r="AH5" t="s">
        <v>329</v>
      </c>
      <c r="AI5" t="s">
        <v>329</v>
      </c>
      <c r="AJ5" t="s">
        <v>329</v>
      </c>
      <c r="AK5" t="s">
        <v>329</v>
      </c>
      <c r="AL5" t="s">
        <v>329</v>
      </c>
      <c r="AM5" t="s">
        <v>329</v>
      </c>
      <c r="AN5" t="s">
        <v>329</v>
      </c>
      <c r="AO5" t="s">
        <v>329</v>
      </c>
      <c r="AP5" t="s">
        <v>329</v>
      </c>
      <c r="AQ5" t="s">
        <v>329</v>
      </c>
      <c r="AR5" t="s">
        <v>329</v>
      </c>
      <c r="AS5" t="s">
        <v>329</v>
      </c>
      <c r="AT5" t="s">
        <v>329</v>
      </c>
      <c r="AU5" t="s">
        <v>329</v>
      </c>
      <c r="AV5" t="s">
        <v>329</v>
      </c>
      <c r="AW5" t="s">
        <v>329</v>
      </c>
      <c r="AX5" t="s">
        <v>329</v>
      </c>
      <c r="AY5" t="s">
        <v>329</v>
      </c>
    </row>
    <row r="6" spans="1:51">
      <c r="B6" s="1" t="s">
        <v>1476</v>
      </c>
      <c r="C6" s="1" t="s">
        <v>1471</v>
      </c>
      <c r="D6" t="s">
        <v>329</v>
      </c>
      <c r="E6" t="s">
        <v>329</v>
      </c>
      <c r="F6" t="s">
        <v>329</v>
      </c>
      <c r="G6" t="s">
        <v>329</v>
      </c>
      <c r="H6" t="s">
        <v>329</v>
      </c>
      <c r="I6" t="s">
        <v>329</v>
      </c>
      <c r="J6" t="s">
        <v>329</v>
      </c>
      <c r="K6" t="s">
        <v>329</v>
      </c>
      <c r="L6" t="s">
        <v>329</v>
      </c>
      <c r="M6" t="s">
        <v>329</v>
      </c>
      <c r="N6" t="s">
        <v>329</v>
      </c>
      <c r="O6" t="s">
        <v>329</v>
      </c>
      <c r="P6" t="s">
        <v>329</v>
      </c>
      <c r="Q6" t="s">
        <v>329</v>
      </c>
      <c r="R6" t="s">
        <v>329</v>
      </c>
      <c r="S6" t="s">
        <v>329</v>
      </c>
      <c r="T6" t="s">
        <v>329</v>
      </c>
      <c r="U6" t="s">
        <v>329</v>
      </c>
      <c r="V6" t="s">
        <v>329</v>
      </c>
      <c r="W6" t="s">
        <v>329</v>
      </c>
      <c r="X6" t="s">
        <v>329</v>
      </c>
      <c r="Y6" t="s">
        <v>329</v>
      </c>
      <c r="Z6" t="s">
        <v>329</v>
      </c>
      <c r="AA6" t="s">
        <v>329</v>
      </c>
      <c r="AB6" t="s">
        <v>329</v>
      </c>
      <c r="AC6" t="s">
        <v>329</v>
      </c>
      <c r="AD6" t="s">
        <v>329</v>
      </c>
      <c r="AE6" t="s">
        <v>329</v>
      </c>
      <c r="AF6" t="s">
        <v>329</v>
      </c>
      <c r="AG6" t="s">
        <v>329</v>
      </c>
      <c r="AH6" t="s">
        <v>329</v>
      </c>
      <c r="AI6" t="s">
        <v>329</v>
      </c>
      <c r="AJ6" t="s">
        <v>329</v>
      </c>
      <c r="AK6" t="s">
        <v>329</v>
      </c>
      <c r="AL6" t="s">
        <v>329</v>
      </c>
      <c r="AM6" t="s">
        <v>329</v>
      </c>
      <c r="AN6" t="s">
        <v>329</v>
      </c>
      <c r="AO6" t="s">
        <v>329</v>
      </c>
      <c r="AP6" t="s">
        <v>329</v>
      </c>
      <c r="AQ6" t="s">
        <v>329</v>
      </c>
      <c r="AR6" t="s">
        <v>329</v>
      </c>
      <c r="AS6" t="s">
        <v>329</v>
      </c>
      <c r="AT6" t="s">
        <v>329</v>
      </c>
      <c r="AU6" t="s">
        <v>329</v>
      </c>
      <c r="AV6" t="s">
        <v>329</v>
      </c>
      <c r="AW6" t="s">
        <v>329</v>
      </c>
      <c r="AX6" t="s">
        <v>329</v>
      </c>
      <c r="AY6" t="s">
        <v>329</v>
      </c>
    </row>
    <row r="7" spans="1:51">
      <c r="B7" s="1" t="s">
        <v>1477</v>
      </c>
      <c r="C7" s="1" t="s">
        <v>1472</v>
      </c>
      <c r="D7" t="s">
        <v>329</v>
      </c>
      <c r="E7" t="s">
        <v>329</v>
      </c>
      <c r="F7" t="s">
        <v>329</v>
      </c>
      <c r="G7" t="s">
        <v>329</v>
      </c>
      <c r="H7" t="s">
        <v>329</v>
      </c>
      <c r="I7" t="s">
        <v>329</v>
      </c>
      <c r="J7" t="s">
        <v>329</v>
      </c>
      <c r="K7" t="s">
        <v>329</v>
      </c>
      <c r="L7" t="s">
        <v>329</v>
      </c>
      <c r="M7" t="s">
        <v>329</v>
      </c>
      <c r="N7" t="s">
        <v>329</v>
      </c>
      <c r="O7" t="s">
        <v>329</v>
      </c>
      <c r="P7" t="s">
        <v>329</v>
      </c>
      <c r="Q7" t="s">
        <v>329</v>
      </c>
      <c r="R7" t="s">
        <v>329</v>
      </c>
      <c r="S7" t="s">
        <v>329</v>
      </c>
      <c r="T7" t="s">
        <v>329</v>
      </c>
      <c r="U7" t="s">
        <v>329</v>
      </c>
      <c r="V7" t="s">
        <v>329</v>
      </c>
      <c r="W7" t="s">
        <v>329</v>
      </c>
      <c r="X7" t="s">
        <v>329</v>
      </c>
      <c r="Y7" t="s">
        <v>329</v>
      </c>
      <c r="Z7" t="s">
        <v>329</v>
      </c>
      <c r="AA7" t="s">
        <v>329</v>
      </c>
      <c r="AB7" t="s">
        <v>329</v>
      </c>
      <c r="AC7" t="s">
        <v>329</v>
      </c>
      <c r="AD7" t="s">
        <v>329</v>
      </c>
      <c r="AE7" t="s">
        <v>329</v>
      </c>
      <c r="AF7" t="s">
        <v>329</v>
      </c>
      <c r="AG7" t="s">
        <v>329</v>
      </c>
      <c r="AH7" t="s">
        <v>329</v>
      </c>
      <c r="AI7" t="s">
        <v>329</v>
      </c>
      <c r="AJ7" t="s">
        <v>329</v>
      </c>
      <c r="AK7" t="s">
        <v>329</v>
      </c>
      <c r="AL7" t="s">
        <v>329</v>
      </c>
      <c r="AM7" t="s">
        <v>329</v>
      </c>
      <c r="AN7" t="s">
        <v>329</v>
      </c>
      <c r="AO7" t="s">
        <v>329</v>
      </c>
      <c r="AP7" t="s">
        <v>329</v>
      </c>
      <c r="AQ7" t="s">
        <v>329</v>
      </c>
      <c r="AR7" t="s">
        <v>329</v>
      </c>
      <c r="AS7" t="s">
        <v>329</v>
      </c>
      <c r="AT7" t="s">
        <v>329</v>
      </c>
      <c r="AU7" t="s">
        <v>329</v>
      </c>
      <c r="AV7" t="s">
        <v>329</v>
      </c>
      <c r="AW7" t="s">
        <v>329</v>
      </c>
      <c r="AX7" t="s">
        <v>329</v>
      </c>
      <c r="AY7" t="s">
        <v>329</v>
      </c>
    </row>
    <row r="8" spans="1:51">
      <c r="B8" s="3" t="s">
        <v>1479</v>
      </c>
      <c r="C8" s="2" t="s">
        <v>1474</v>
      </c>
      <c r="D8" t="s">
        <v>329</v>
      </c>
      <c r="E8" t="s">
        <v>329</v>
      </c>
      <c r="F8" t="s">
        <v>329</v>
      </c>
      <c r="G8" t="s">
        <v>329</v>
      </c>
      <c r="H8" t="s">
        <v>329</v>
      </c>
      <c r="I8" t="s">
        <v>329</v>
      </c>
      <c r="J8" t="s">
        <v>329</v>
      </c>
      <c r="K8" t="s">
        <v>329</v>
      </c>
      <c r="L8" t="s">
        <v>329</v>
      </c>
      <c r="M8" t="s">
        <v>329</v>
      </c>
      <c r="N8" t="s">
        <v>329</v>
      </c>
      <c r="O8" t="s">
        <v>329</v>
      </c>
      <c r="P8" t="s">
        <v>329</v>
      </c>
      <c r="Q8" t="s">
        <v>329</v>
      </c>
      <c r="R8" t="s">
        <v>329</v>
      </c>
      <c r="S8" t="s">
        <v>329</v>
      </c>
      <c r="T8" t="s">
        <v>329</v>
      </c>
      <c r="U8" t="s">
        <v>329</v>
      </c>
      <c r="V8" t="s">
        <v>329</v>
      </c>
      <c r="W8" t="s">
        <v>329</v>
      </c>
      <c r="X8" t="s">
        <v>329</v>
      </c>
      <c r="Y8" t="s">
        <v>329</v>
      </c>
      <c r="Z8" t="s">
        <v>329</v>
      </c>
      <c r="AA8" t="s">
        <v>329</v>
      </c>
      <c r="AB8" t="s">
        <v>329</v>
      </c>
      <c r="AC8" t="s">
        <v>329</v>
      </c>
      <c r="AD8" t="s">
        <v>329</v>
      </c>
      <c r="AE8" t="s">
        <v>329</v>
      </c>
      <c r="AF8" t="s">
        <v>329</v>
      </c>
      <c r="AG8" t="s">
        <v>329</v>
      </c>
      <c r="AH8" t="s">
        <v>329</v>
      </c>
      <c r="AI8" t="s">
        <v>329</v>
      </c>
      <c r="AJ8" t="s">
        <v>329</v>
      </c>
      <c r="AK8" t="s">
        <v>329</v>
      </c>
      <c r="AL8" t="s">
        <v>329</v>
      </c>
      <c r="AM8" t="s">
        <v>329</v>
      </c>
      <c r="AN8" t="s">
        <v>329</v>
      </c>
      <c r="AO8" t="s">
        <v>329</v>
      </c>
      <c r="AP8" t="s">
        <v>329</v>
      </c>
      <c r="AQ8" t="s">
        <v>329</v>
      </c>
      <c r="AR8" t="s">
        <v>329</v>
      </c>
      <c r="AS8" t="s">
        <v>329</v>
      </c>
      <c r="AT8" t="s">
        <v>329</v>
      </c>
      <c r="AU8" t="s">
        <v>329</v>
      </c>
      <c r="AV8" t="s">
        <v>329</v>
      </c>
      <c r="AW8" t="s">
        <v>329</v>
      </c>
      <c r="AX8" t="s">
        <v>329</v>
      </c>
      <c r="AY8" t="s">
        <v>329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156</vt:i4>
      </vt:variant>
    </vt:vector>
  </HeadingPairs>
  <TitlesOfParts>
    <vt:vector size="187" baseType="lpstr">
      <vt:lpstr>Sheet1</vt:lpstr>
      <vt:lpstr>Sheet2</vt:lpstr>
      <vt:lpstr>Sheet3</vt:lpstr>
      <vt:lpstr>LOVs</vt:lpstr>
      <vt:lpstr>CustomLOVs</vt:lpstr>
      <vt:lpstr>LOVsLists</vt:lpstr>
      <vt:lpstr>Instructions</vt:lpstr>
      <vt:lpstr>Areas to Load</vt:lpstr>
      <vt:lpstr>LOV Group</vt:lpstr>
      <vt:lpstr>LOV Values</vt:lpstr>
      <vt:lpstr>UDFs</vt:lpstr>
      <vt:lpstr>Dist List</vt:lpstr>
      <vt:lpstr>DList Members</vt:lpstr>
      <vt:lpstr>Accts</vt:lpstr>
      <vt:lpstr>Acct Link</vt:lpstr>
      <vt:lpstr>Profile Link</vt:lpstr>
      <vt:lpstr>Entity</vt:lpstr>
      <vt:lpstr>CloseTasks</vt:lpstr>
      <vt:lpstr>ReconTasks</vt:lpstr>
      <vt:lpstr>Collaboration Performers</vt:lpstr>
      <vt:lpstr>Questions</vt:lpstr>
      <vt:lpstr>Reference Docs</vt:lpstr>
      <vt:lpstr>Ref Doc Link</vt:lpstr>
      <vt:lpstr>Custom Calendar</vt:lpstr>
      <vt:lpstr>Close Days</vt:lpstr>
      <vt:lpstr>Close Day Map</vt:lpstr>
      <vt:lpstr>Close Binders</vt:lpstr>
      <vt:lpstr>Task - Output Binder Link</vt:lpstr>
      <vt:lpstr>Security</vt:lpstr>
      <vt:lpstr>Task-SOX Link</vt:lpstr>
      <vt:lpstr>DepTask Link</vt:lpstr>
      <vt:lpstr>actiontype1094</vt:lpstr>
      <vt:lpstr>assessment1019</vt:lpstr>
      <vt:lpstr>ASSIGNMENT1048</vt:lpstr>
      <vt:lpstr>ASSIGNMENT1053</vt:lpstr>
      <vt:lpstr>ASSIGNMENT1054</vt:lpstr>
      <vt:lpstr>assignmenttype1010</vt:lpstr>
      <vt:lpstr>auditactions1006</vt:lpstr>
      <vt:lpstr>cellvaluetype1059</vt:lpstr>
      <vt:lpstr>ciapissuetype1054</vt:lpstr>
      <vt:lpstr>cimfailcode1031</vt:lpstr>
      <vt:lpstr>cimsourcetype1030</vt:lpstr>
      <vt:lpstr>cimstatus1032</vt:lpstr>
      <vt:lpstr>CL_DAY_MAP1113</vt:lpstr>
      <vt:lpstr>CL_DAY1113</vt:lpstr>
      <vt:lpstr>classification1023</vt:lpstr>
      <vt:lpstr>closefrequency1055</vt:lpstr>
      <vt:lpstr>closeissuetype1071</vt:lpstr>
      <vt:lpstr>closereftype1048</vt:lpstr>
      <vt:lpstr>closestatustype1049</vt:lpstr>
      <vt:lpstr>closetasktype1061</vt:lpstr>
      <vt:lpstr>columnlabelsreconciliation1069</vt:lpstr>
      <vt:lpstr>columnlabelsvariance1068</vt:lpstr>
      <vt:lpstr>comparator1046</vt:lpstr>
      <vt:lpstr>compruletype1024</vt:lpstr>
      <vt:lpstr>controlfrequency1003</vt:lpstr>
      <vt:lpstr>controlresult1015</vt:lpstr>
      <vt:lpstr>controlscore1004</vt:lpstr>
      <vt:lpstr>controltype1002</vt:lpstr>
      <vt:lpstr>cosocomponent1021</vt:lpstr>
      <vt:lpstr>cosointegrationtype1022</vt:lpstr>
      <vt:lpstr>cosoobjective1020</vt:lpstr>
      <vt:lpstr>cpcausetype1050</vt:lpstr>
      <vt:lpstr>cpemailfreq1042</vt:lpstr>
      <vt:lpstr>cpmeasurementdatatype1044</vt:lpstr>
      <vt:lpstr>cpmeasurementtype1041</vt:lpstr>
      <vt:lpstr>cpmeasurementvaltype1053</vt:lpstr>
      <vt:lpstr>cpresolutiontype1051</vt:lpstr>
      <vt:lpstr>cpsubject1040</vt:lpstr>
      <vt:lpstr>cpthresholdlevel1045</vt:lpstr>
      <vt:lpstr>ctmisrollupcritical1057</vt:lpstr>
      <vt:lpstr>currencytype1080</vt:lpstr>
      <vt:lpstr>deficiency1034</vt:lpstr>
      <vt:lpstr>deficiencyfoundin1035</vt:lpstr>
      <vt:lpstr>designatortype1012</vt:lpstr>
      <vt:lpstr>disclosed1036</vt:lpstr>
      <vt:lpstr>disclosureaction1101</vt:lpstr>
      <vt:lpstr>disclosurecommitteerole1014</vt:lpstr>
      <vt:lpstr>documentationstatus1028</vt:lpstr>
      <vt:lpstr>FSA_INTER1476</vt:lpstr>
      <vt:lpstr>fsastatustype1072</vt:lpstr>
      <vt:lpstr>fsatype1063</vt:lpstr>
      <vt:lpstr>fsstatustype1062</vt:lpstr>
      <vt:lpstr>fstype1058</vt:lpstr>
      <vt:lpstr>iapissuetype1039</vt:lpstr>
      <vt:lpstr>importance1001</vt:lpstr>
      <vt:lpstr>include1013</vt:lpstr>
      <vt:lpstr>issuetype1025</vt:lpstr>
      <vt:lpstr>linktype1096</vt:lpstr>
      <vt:lpstr>lovoption1092</vt:lpstr>
      <vt:lpstr>lovtype1056</vt:lpstr>
      <vt:lpstr>operatortype1093</vt:lpstr>
      <vt:lpstr>permissionrole1095</vt:lpstr>
      <vt:lpstr>precision1082</vt:lpstr>
      <vt:lpstr>probability1018</vt:lpstr>
      <vt:lpstr>PROF_INTER2656</vt:lpstr>
      <vt:lpstr>QUESTION1525</vt:lpstr>
      <vt:lpstr>REFERENCE1547</vt:lpstr>
      <vt:lpstr>refinstancetype1033</vt:lpstr>
      <vt:lpstr>reftype1007</vt:lpstr>
      <vt:lpstr>remediationreason1017</vt:lpstr>
      <vt:lpstr>remediationtype1005</vt:lpstr>
      <vt:lpstr>reportingagency1097</vt:lpstr>
      <vt:lpstr>responsesourcetype1070</vt:lpstr>
      <vt:lpstr>reviewerrecommendation1016</vt:lpstr>
      <vt:lpstr>riskcategory1086</vt:lpstr>
      <vt:lpstr>riskdevelopment1087</vt:lpstr>
      <vt:lpstr>riskimpact1090</vt:lpstr>
      <vt:lpstr>riskresponse1089</vt:lpstr>
      <vt:lpstr>risksource1088</vt:lpstr>
      <vt:lpstr>riskstrategy1091</vt:lpstr>
      <vt:lpstr>risktype1027</vt:lpstr>
      <vt:lpstr>routingactions1099</vt:lpstr>
      <vt:lpstr>saanswer1029</vt:lpstr>
      <vt:lpstr>scale1081</vt:lpstr>
      <vt:lpstr>scenario1083</vt:lpstr>
      <vt:lpstr>scopeoperatorrelationship1077</vt:lpstr>
      <vt:lpstr>scopeoverridestatus1078</vt:lpstr>
      <vt:lpstr>scopeperiodrelationship1076</vt:lpstr>
      <vt:lpstr>scopesection1079</vt:lpstr>
      <vt:lpstr>scopestatus1066</vt:lpstr>
      <vt:lpstr>sourcetype1009</vt:lpstr>
      <vt:lpstr>sourcetype1038</vt:lpstr>
      <vt:lpstr>sourcetype1047</vt:lpstr>
      <vt:lpstr>sourcetype1060</vt:lpstr>
      <vt:lpstr>status1000</vt:lpstr>
      <vt:lpstr>supporttype1011</vt:lpstr>
      <vt:lpstr>taskdeftype1073</vt:lpstr>
      <vt:lpstr>tasktype1067</vt:lpstr>
      <vt:lpstr>timedisplay1100</vt:lpstr>
      <vt:lpstr>UDF_D2471</vt:lpstr>
      <vt:lpstr>udftype1052</vt:lpstr>
      <vt:lpstr>uilayout1075</vt:lpstr>
      <vt:lpstr>uipreference1098</vt:lpstr>
      <vt:lpstr>user1000</vt:lpstr>
      <vt:lpstr>user1001</vt:lpstr>
      <vt:lpstr>user1002</vt:lpstr>
      <vt:lpstr>user1003</vt:lpstr>
      <vt:lpstr>user1004</vt:lpstr>
      <vt:lpstr>user1005</vt:lpstr>
      <vt:lpstr>user1006</vt:lpstr>
      <vt:lpstr>user1007</vt:lpstr>
      <vt:lpstr>user1008</vt:lpstr>
      <vt:lpstr>user1017</vt:lpstr>
      <vt:lpstr>user1022</vt:lpstr>
      <vt:lpstr>user1023</vt:lpstr>
      <vt:lpstr>user1024</vt:lpstr>
      <vt:lpstr>user1025</vt:lpstr>
      <vt:lpstr>user1038</vt:lpstr>
      <vt:lpstr>user1039</vt:lpstr>
      <vt:lpstr>user1040</vt:lpstr>
      <vt:lpstr>user1041</vt:lpstr>
      <vt:lpstr>user1171</vt:lpstr>
      <vt:lpstr>user1172</vt:lpstr>
      <vt:lpstr>user1173</vt:lpstr>
      <vt:lpstr>user1397</vt:lpstr>
      <vt:lpstr>user1398</vt:lpstr>
      <vt:lpstr>user1399</vt:lpstr>
      <vt:lpstr>user1400</vt:lpstr>
      <vt:lpstr>user1425</vt:lpstr>
      <vt:lpstr>user1426</vt:lpstr>
      <vt:lpstr>user1427</vt:lpstr>
      <vt:lpstr>user1428</vt:lpstr>
      <vt:lpstr>user1447</vt:lpstr>
      <vt:lpstr>user1448</vt:lpstr>
      <vt:lpstr>user1449</vt:lpstr>
      <vt:lpstr>user1498</vt:lpstr>
      <vt:lpstr>user1499</vt:lpstr>
      <vt:lpstr>user1500</vt:lpstr>
      <vt:lpstr>user1501</vt:lpstr>
      <vt:lpstr>user1581</vt:lpstr>
      <vt:lpstr>user1582</vt:lpstr>
      <vt:lpstr>user1583</vt:lpstr>
      <vt:lpstr>user1618</vt:lpstr>
      <vt:lpstr>user1619</vt:lpstr>
      <vt:lpstr>user1620</vt:lpstr>
      <vt:lpstr>user1621</vt:lpstr>
      <vt:lpstr>user1634</vt:lpstr>
      <vt:lpstr>user1635</vt:lpstr>
      <vt:lpstr>user1636</vt:lpstr>
      <vt:lpstr>user1637</vt:lpstr>
      <vt:lpstr>user1651</vt:lpstr>
      <vt:lpstr>user1652</vt:lpstr>
      <vt:lpstr>user1653</vt:lpstr>
      <vt:lpstr>user1654</vt:lpstr>
      <vt:lpstr>xbrlbalancetyp1085</vt:lpstr>
      <vt:lpstr>xbrlperiodtyp1084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Trintech Trintech</dc:creator>
  <cp:lastModifiedBy>wcling</cp:lastModifiedBy>
  <dcterms:created xsi:type="dcterms:W3CDTF">2009-02-17T12:19:35Z</dcterms:created>
  <dcterms:modified xsi:type="dcterms:W3CDTF">2009-02-17T20:20:25Z</dcterms:modified>
</cp:coreProperties>
</file>