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60" yWindow="270" windowWidth="14940" windowHeight="9150" activeTab="0"/>
  </bookViews>
  <sheets>
    <sheet name="Request" sheetId="1" r:id="rId1"/>
    <sheet name="Sheet 2" sheetId="2" r:id="rId2"/>
    <sheet name="Sheet 3" sheetId="3" r:id="rId3"/>
    <sheet name="Sheet 4" sheetId="4" r:id="rId4"/>
    <sheet name="Sheet 5" sheetId="5" r:id="rId5"/>
    <sheet name="Sheet 6" sheetId="6" r:id="rId6"/>
    <sheet name="Sheet 7" sheetId="7" r:id="rId7"/>
  </sheets>
  <externalReferences>
    <externalReference r:id="rId10"/>
  </externalReferences>
  <definedNames>
    <definedName name="\0">'[1]DD-1105'!#REF!</definedName>
    <definedName name="_xlnm.Print_Area" localSheetId="1">'Sheet 2'!$A$1:$F$38</definedName>
    <definedName name="_xlnm.Print_Area" localSheetId="2">'Sheet 3'!$A$1:$F$25</definedName>
    <definedName name="_xlnm.Print_Area" localSheetId="4">'Sheet 5'!$A$1:$G$21</definedName>
    <definedName name="_xlnm.Print_Titles" localSheetId="0">'Request'!$1:$6</definedName>
  </definedNames>
  <calcPr fullCalcOnLoad="1"/>
</workbook>
</file>

<file path=xl/sharedStrings.xml><?xml version="1.0" encoding="utf-8"?>
<sst xmlns="http://schemas.openxmlformats.org/spreadsheetml/2006/main" count="234" uniqueCount="92">
  <si>
    <t>75</t>
  </si>
  <si>
    <t/>
  </si>
  <si>
    <t>0600</t>
  </si>
  <si>
    <t>BEA</t>
  </si>
  <si>
    <t>SPLIT</t>
  </si>
  <si>
    <t>RptCat</t>
  </si>
  <si>
    <t>NO</t>
  </si>
  <si>
    <t>AdjAuth</t>
  </si>
  <si>
    <t>7</t>
  </si>
  <si>
    <t>12</t>
  </si>
  <si>
    <t>1A</t>
  </si>
  <si>
    <t>X</t>
  </si>
  <si>
    <t>8B1</t>
  </si>
  <si>
    <t>8B3</t>
  </si>
  <si>
    <t>8B4</t>
  </si>
  <si>
    <t>8B5</t>
  </si>
  <si>
    <t>End of File</t>
  </si>
  <si>
    <t>Sheet 2 of 7</t>
  </si>
  <si>
    <t>Fiscal Year 2007</t>
  </si>
  <si>
    <t>1.  Contingency Fund</t>
  </si>
  <si>
    <t>Footnotes for Sheet 1:</t>
  </si>
  <si>
    <t>Sheet 3 of 7</t>
  </si>
  <si>
    <t xml:space="preserve">Beginning </t>
  </si>
  <si>
    <t>Year</t>
  </si>
  <si>
    <t>Carryover</t>
  </si>
  <si>
    <t>Est. 2006</t>
  </si>
  <si>
    <t>Est. 2007</t>
  </si>
  <si>
    <t>Sheet 4 of 7</t>
  </si>
  <si>
    <t>Sheet 5 of 7</t>
  </si>
  <si>
    <t>Sheet 6 of 7</t>
  </si>
  <si>
    <t>Fiscal year 2007</t>
  </si>
  <si>
    <t>2000</t>
  </si>
  <si>
    <t>2001</t>
  </si>
  <si>
    <t>Sheet 7 of 7</t>
  </si>
  <si>
    <t>Department of Testing</t>
  </si>
  <si>
    <t>Wacky Bugs Administration</t>
  </si>
  <si>
    <t>1. The WBA Contingency Fund carryover is $0 .  WBA does not plan to request any additional funds to support this account.</t>
  </si>
  <si>
    <t>5.  TPS Report Manditization Act</t>
  </si>
  <si>
    <t xml:space="preserve">5.  The TPS Report Manditization Act (TPSRMA) unobligated balance carried forward is estimated to be $0.  The TPSRMA collections and obligations chart on page 4 reflects WBA’s estimates. </t>
  </si>
  <si>
    <t>2.  Hot Dogs For All Act</t>
  </si>
  <si>
    <t>HDFAA</t>
  </si>
  <si>
    <t>3.  Paperclip Elimination Act</t>
  </si>
  <si>
    <t>PEA</t>
  </si>
  <si>
    <t>4.  Widgets For Freedom Fund</t>
  </si>
  <si>
    <t>WFFF</t>
  </si>
  <si>
    <t>6.  Office Desk Use Fees</t>
  </si>
  <si>
    <t>Budget</t>
  </si>
  <si>
    <t xml:space="preserve"> Details on sheets other than 1 are not subject to 56 USC 0.</t>
  </si>
  <si>
    <t xml:space="preserve">6.  The Office Desk Use Fees (ODUF) estimated unobligated balance carried forward to FY 2007 is $2,000,000.  </t>
  </si>
  <si>
    <t>ODUF</t>
  </si>
  <si>
    <t>Column A</t>
  </si>
  <si>
    <t>Column B</t>
  </si>
  <si>
    <t>Column C</t>
  </si>
  <si>
    <t>Column D</t>
  </si>
  <si>
    <t>Column E</t>
  </si>
  <si>
    <t>Column F</t>
  </si>
  <si>
    <t>Column I</t>
  </si>
  <si>
    <t>Column J</t>
  </si>
  <si>
    <t>Column K</t>
  </si>
  <si>
    <t>Column L</t>
  </si>
  <si>
    <t>Column M</t>
  </si>
  <si>
    <t>Column N</t>
  </si>
  <si>
    <t>Column O</t>
  </si>
  <si>
    <t>Info 1</t>
  </si>
  <si>
    <t>Info 2</t>
  </si>
  <si>
    <t>Info 3</t>
  </si>
  <si>
    <t>Info 4</t>
  </si>
  <si>
    <t>I13</t>
  </si>
  <si>
    <t>I14</t>
  </si>
  <si>
    <t>I15</t>
  </si>
  <si>
    <t>I16</t>
  </si>
  <si>
    <t>I17</t>
  </si>
  <si>
    <t>I22</t>
  </si>
  <si>
    <t>HDFAA Info</t>
  </si>
  <si>
    <t>B-CO</t>
  </si>
  <si>
    <t>Col</t>
  </si>
  <si>
    <t>O</t>
  </si>
  <si>
    <t>E-CO</t>
  </si>
  <si>
    <t>A10</t>
  </si>
  <si>
    <t>E10</t>
  </si>
  <si>
    <t>PEA Info</t>
  </si>
  <si>
    <t>ODUF Info</t>
  </si>
  <si>
    <t>TPSRMA Info</t>
  </si>
  <si>
    <t>WFFF Info</t>
  </si>
  <si>
    <t>Title 3</t>
  </si>
  <si>
    <t>FY 2006 Apportionment</t>
  </si>
  <si>
    <t>Funds provided by Public Law ABC</t>
  </si>
  <si>
    <t>WBA is requesting more widgets.  The purpose of this apportionment is to reflect the estimated carryover for FY 2007.  The table below describes the different components that are part of this appropriation account.</t>
  </si>
  <si>
    <t>2.  The Hot Dogs For All Act (HDFAA) unobligated balance brought forward in FY 2007 is estimated to be $41,345,678.  The HDFAA collections and obligations chart on page 3 reflects WBA's estimates.</t>
  </si>
  <si>
    <t>3.  The Paperclip Elimination Act (PEA) estimated unobligated balance carried forward to FY 2007 is $9.33.  The PEA collections and obligations are complicated.</t>
  </si>
  <si>
    <t>4.  The Widgets For Freedom Fund (WFFF) was authorized in FY 2003 by P.L. 666-666 and P.L. 666-666 authorized WBA to begin collecting the fees.   The estimated unobligated balance carried forward in FY 2007 is $1,5A0,08X.  The WFFF collections and oblig</t>
  </si>
  <si>
    <t>Line Num</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</si>
</sst>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Red]#,##0"/>
    <numFmt numFmtId="173" formatCode="_(* #,##0_);_(* \(#,##0\);_(* &quot;-&quot;??_);_(@_)"/>
    <numFmt numFmtId="174" formatCode="General_)"/>
    <numFmt numFmtId="175" formatCode="#,##0.0_);[Red]\(#,##0.0\)"/>
    <numFmt numFmtId="176" formatCode="_(&quot;$&quot;* #,##0_);_(&quot;$&quot;* \(#,##0\);_(&quot;$&quot;* &quot;-&quot;??_);_(@_)"/>
    <numFmt numFmtId="177" formatCode="&quot;$&quot;#,##0"/>
    <numFmt numFmtId="178" formatCode="\(&quot;$&quot;#,##0\);\(\(&quot;$&quot;#,##0\)\)"/>
    <numFmt numFmtId="179" formatCode="_(&quot;$&quot;* #,##0.000_);_(&quot;$&quot;* \(#,##0.000\);_(&quot;$&quot;* &quot;-&quot;??_);_(@_)"/>
    <numFmt numFmtId="180" formatCode="_(&quot;$&quot;* #,##0.0000_);_(&quot;$&quot;* \(#,##0.0000\);_(&quot;$&quot;* &quot;-&quot;??_);_(@_)"/>
    <numFmt numFmtId="181" formatCode="_(&quot;$&quot;* #,##0.0_);_(&quot;$&quot;* \(#,##0.0\);_(&quot;$&quot;* &quot;-&quot;??_);_(@_)"/>
    <numFmt numFmtId="182" formatCode="_(* #,##0.000_);_(* \(#,##0.000\);_(* &quot;-&quot;??_);_(@_)"/>
    <numFmt numFmtId="183" formatCode="_(* #,##0.0_);_(* \(#,##0.0\);_(* &quot;-&quot;??_);_(@_)"/>
    <numFmt numFmtId="184" formatCode="&quot;Yes&quot;;&quot;Yes&quot;;&quot;No&quot;"/>
    <numFmt numFmtId="185" formatCode="&quot;True&quot;;&quot;True&quot;;&quot;False&quot;"/>
    <numFmt numFmtId="186" formatCode="&quot;On&quot;;&quot;On&quot;;&quot;Off&quot;"/>
  </numFmts>
  <fonts count="13">
    <font>
      <sz val="10"/>
      <name val="Arial"/>
      <family val="0"/>
    </font>
    <font>
      <b/>
      <sz val="10"/>
      <name val="Arial"/>
      <family val="0"/>
    </font>
    <font>
      <u val="single"/>
      <sz val="10"/>
      <color indexed="36"/>
      <name val="Arial"/>
      <family val="0"/>
    </font>
    <font>
      <u val="single"/>
      <sz val="10"/>
      <color indexed="12"/>
      <name val="Arial"/>
      <family val="0"/>
    </font>
    <font>
      <sz val="10"/>
      <name val="Times New Roman"/>
      <family val="0"/>
    </font>
    <font>
      <b/>
      <sz val="10"/>
      <name val="Times New Roman"/>
      <family val="1"/>
    </font>
    <font>
      <u val="single"/>
      <sz val="10"/>
      <name val="Times New Roman"/>
      <family val="1"/>
    </font>
    <font>
      <sz val="10"/>
      <color indexed="8"/>
      <name val="Times New Roman"/>
      <family val="1"/>
    </font>
    <font>
      <sz val="14"/>
      <color indexed="8"/>
      <name val="Times New Roman"/>
      <family val="1"/>
    </font>
    <font>
      <b/>
      <sz val="12"/>
      <name val="Times New Roman"/>
      <family val="1"/>
    </font>
    <font>
      <sz val="12"/>
      <name val="Times New Roman"/>
      <family val="1"/>
    </font>
    <font>
      <b/>
      <sz val="14"/>
      <color indexed="8"/>
      <name val="Times New Roman"/>
      <family val="1"/>
    </font>
    <font>
      <sz val="8"/>
      <name val="Arial"/>
      <family val="0"/>
    </font>
  </fonts>
  <fills count="2">
    <fill>
      <patternFill/>
    </fill>
    <fill>
      <patternFill patternType="gray125"/>
    </fill>
  </fills>
  <borders count="16">
    <border>
      <left/>
      <right/>
      <top/>
      <bottom/>
      <diagonal/>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color indexed="8"/>
      </left>
      <right>
        <color indexed="8"/>
      </right>
      <top style="thin">
        <color indexed="8"/>
      </top>
      <bottom style="double">
        <color indexed="8"/>
      </bottom>
    </border>
    <border>
      <left style="thin">
        <color indexed="8"/>
      </left>
      <right>
        <color indexed="8"/>
      </right>
      <top style="thin">
        <color indexed="8"/>
      </top>
      <bottom style="double">
        <color indexed="8"/>
      </bottom>
    </border>
    <border>
      <left>
        <color indexed="8"/>
      </left>
      <right style="thin">
        <color indexed="8"/>
      </right>
      <top style="thin">
        <color indexed="8"/>
      </top>
      <bottom style="double">
        <color indexed="8"/>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72">
    <xf numFmtId="0" fontId="0" fillId="0" borderId="0" xfId="0" applyAlignment="1">
      <alignment/>
    </xf>
    <xf numFmtId="0" fontId="0" fillId="0" borderId="0" xfId="0" applyAlignment="1">
      <alignment textRotation="90"/>
    </xf>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3" fontId="0" fillId="0" borderId="5" xfId="0" applyBorder="1" applyAlignment="1">
      <alignment/>
    </xf>
    <xf numFmtId="0" fontId="1" fillId="0" borderId="0" xfId="0" applyFont="1" applyAlignment="1">
      <alignment/>
    </xf>
    <xf numFmtId="3" fontId="0" fillId="0" borderId="0" xfId="0" applyAlignment="1">
      <alignment wrapText="1"/>
    </xf>
    <xf numFmtId="0" fontId="1" fillId="0" borderId="6" xfId="0" applyFont="1" applyBorder="1" applyAlignment="1">
      <alignment/>
    </xf>
    <xf numFmtId="0" fontId="1" fillId="0" borderId="7" xfId="0" applyFont="1" applyBorder="1" applyAlignment="1">
      <alignment/>
    </xf>
    <xf numFmtId="3" fontId="1" fillId="0" borderId="6" xfId="0" applyFont="1" applyBorder="1" applyAlignment="1">
      <alignment/>
    </xf>
    <xf numFmtId="3" fontId="1" fillId="0" borderId="8" xfId="0" applyFont="1" applyBorder="1" applyAlignment="1">
      <alignment/>
    </xf>
    <xf numFmtId="37" fontId="11" fillId="0" borderId="0" xfId="21" applyNumberFormat="1" applyFont="1" applyAlignment="1">
      <alignment horizontal="centerContinuous"/>
      <protection/>
    </xf>
    <xf numFmtId="0" fontId="5" fillId="0" borderId="0" xfId="21" applyFont="1" applyAlignment="1">
      <alignment horizontal="centerContinuous"/>
      <protection/>
    </xf>
    <xf numFmtId="0" fontId="10" fillId="0" borderId="9" xfId="21" applyFont="1" applyBorder="1" applyAlignment="1" quotePrefix="1">
      <alignment horizontal="right"/>
      <protection/>
    </xf>
    <xf numFmtId="176" fontId="4" fillId="0" borderId="0" xfId="21" applyNumberFormat="1">
      <alignment/>
      <protection/>
    </xf>
    <xf numFmtId="0" fontId="4" fillId="0" borderId="0" xfId="21" applyFont="1">
      <alignment/>
      <protection/>
    </xf>
    <xf numFmtId="0" fontId="9" fillId="0" borderId="10" xfId="21" applyFont="1" applyBorder="1">
      <alignment/>
      <protection/>
    </xf>
    <xf numFmtId="0" fontId="9" fillId="0" borderId="11" xfId="21" applyFont="1" applyBorder="1" applyAlignment="1">
      <alignment horizontal="center"/>
      <protection/>
    </xf>
    <xf numFmtId="0" fontId="9" fillId="0" borderId="12" xfId="21" applyFont="1" applyBorder="1" applyAlignment="1">
      <alignment horizontal="center"/>
      <protection/>
    </xf>
    <xf numFmtId="0" fontId="9" fillId="0" borderId="13" xfId="21" applyFont="1" applyBorder="1" applyAlignment="1">
      <alignment horizontal="center"/>
      <protection/>
    </xf>
    <xf numFmtId="0" fontId="9" fillId="0" borderId="14" xfId="21" applyFont="1" applyBorder="1" applyAlignment="1">
      <alignment horizontal="center"/>
      <protection/>
    </xf>
    <xf numFmtId="0" fontId="10" fillId="0" borderId="0" xfId="21" applyFont="1">
      <alignment/>
      <protection/>
    </xf>
    <xf numFmtId="0" fontId="10" fillId="0" borderId="9" xfId="21" applyFont="1" applyBorder="1">
      <alignment/>
      <protection/>
    </xf>
    <xf numFmtId="176" fontId="10" fillId="0" borderId="9" xfId="17" applyNumberFormat="1" applyFont="1" applyBorder="1" applyAlignment="1">
      <alignment/>
    </xf>
    <xf numFmtId="0" fontId="10" fillId="0" borderId="9" xfId="21" applyFont="1" applyBorder="1" applyAlignment="1">
      <alignment horizontal="right"/>
      <protection/>
    </xf>
    <xf numFmtId="0" fontId="10" fillId="0" borderId="9" xfId="21" applyFont="1" applyFill="1" applyBorder="1" applyAlignment="1">
      <alignment horizontal="right"/>
      <protection/>
    </xf>
    <xf numFmtId="176" fontId="10" fillId="0" borderId="9" xfId="17" applyNumberFormat="1" applyFont="1" applyFill="1" applyBorder="1" applyAlignment="1">
      <alignment/>
    </xf>
    <xf numFmtId="0" fontId="10" fillId="0" borderId="9" xfId="21" applyFont="1" applyFill="1" applyBorder="1">
      <alignment/>
      <protection/>
    </xf>
    <xf numFmtId="0" fontId="4" fillId="0" borderId="0" xfId="21" quotePrefix="1">
      <alignment/>
      <protection/>
    </xf>
    <xf numFmtId="6" fontId="4" fillId="0" borderId="0" xfId="21" applyNumberFormat="1">
      <alignment/>
      <protection/>
    </xf>
    <xf numFmtId="6" fontId="5" fillId="0" borderId="0" xfId="21" applyNumberFormat="1" applyFont="1" applyAlignment="1">
      <alignment horizontal="right"/>
      <protection/>
    </xf>
    <xf numFmtId="0" fontId="4" fillId="0" borderId="0" xfId="21" applyAlignment="1">
      <alignment vertical="top"/>
      <protection/>
    </xf>
    <xf numFmtId="0" fontId="4" fillId="0" borderId="0" xfId="21" applyAlignment="1">
      <alignment wrapText="1"/>
      <protection/>
    </xf>
    <xf numFmtId="0" fontId="6" fillId="0" borderId="0" xfId="21" applyFont="1" applyAlignment="1">
      <alignment wrapText="1"/>
      <protection/>
    </xf>
    <xf numFmtId="37" fontId="7" fillId="0" borderId="0" xfId="21" applyNumberFormat="1" applyFont="1" applyAlignment="1">
      <alignment horizontal="right"/>
      <protection/>
    </xf>
    <xf numFmtId="37" fontId="8" fillId="0" borderId="0" xfId="21" applyNumberFormat="1" applyFont="1" applyAlignment="1">
      <alignment horizontal="centerContinuous"/>
      <protection/>
    </xf>
    <xf numFmtId="0" fontId="4" fillId="0" borderId="0" xfId="21" applyFont="1" applyAlignment="1">
      <alignment horizontal="centerContinuous"/>
      <protection/>
    </xf>
    <xf numFmtId="0" fontId="9" fillId="0" borderId="15" xfId="21" applyFont="1" applyBorder="1" applyAlignment="1">
      <alignment horizontal="center"/>
      <protection/>
    </xf>
    <xf numFmtId="0" fontId="9" fillId="0" borderId="10" xfId="21" applyFont="1" applyBorder="1" applyAlignment="1">
      <alignment horizontal="center"/>
      <protection/>
    </xf>
    <xf numFmtId="0" fontId="4" fillId="0" borderId="0" xfId="21">
      <alignment/>
      <protection/>
    </xf>
    <xf numFmtId="0" fontId="4" fillId="0" borderId="0" xfId="21" applyFont="1" applyAlignment="1">
      <alignment horizontal="right"/>
      <protection/>
    </xf>
    <xf numFmtId="0" fontId="4" fillId="0" borderId="0" xfId="21" applyFont="1" applyAlignment="1">
      <alignment horizontal="right"/>
      <protection/>
    </xf>
    <xf numFmtId="0" fontId="4" fillId="0" borderId="0" xfId="21" applyFont="1">
      <alignment/>
      <protection/>
    </xf>
    <xf numFmtId="0" fontId="4" fillId="0" borderId="0" xfId="21" applyAlignment="1">
      <alignment horizontal="center"/>
      <protection/>
    </xf>
    <xf numFmtId="0" fontId="4" fillId="0" borderId="0" xfId="21" applyAlignment="1">
      <alignment/>
      <protection/>
    </xf>
    <xf numFmtId="0" fontId="4" fillId="0" borderId="0" xfId="21" applyFont="1" applyAlignment="1">
      <alignment/>
      <protection/>
    </xf>
    <xf numFmtId="0" fontId="5" fillId="0" borderId="0" xfId="21" applyFont="1" applyAlignment="1">
      <alignment horizontal="right" indent="1"/>
      <protection/>
    </xf>
    <xf numFmtId="0" fontId="5" fillId="0" borderId="0" xfId="21" applyFont="1">
      <alignment/>
      <protection/>
    </xf>
    <xf numFmtId="0" fontId="4" fillId="0" borderId="0" xfId="21" applyFont="1" applyAlignment="1">
      <alignment wrapText="1"/>
      <protection/>
    </xf>
    <xf numFmtId="0" fontId="5" fillId="0" borderId="0" xfId="21" applyFont="1" applyAlignment="1">
      <alignment horizontal="right"/>
      <protection/>
    </xf>
    <xf numFmtId="0" fontId="5" fillId="0" borderId="0" xfId="21" applyFont="1" applyAlignment="1">
      <alignment horizontal="center"/>
      <protection/>
    </xf>
    <xf numFmtId="0" fontId="5" fillId="0" borderId="0" xfId="21" applyFont="1" applyAlignment="1">
      <alignment horizontal="right" wrapText="1" indent="1"/>
      <protection/>
    </xf>
    <xf numFmtId="0" fontId="4" fillId="0" borderId="0" xfId="21" applyFont="1" applyBorder="1" applyAlignment="1">
      <alignment wrapText="1"/>
      <protection/>
    </xf>
    <xf numFmtId="0" fontId="5" fillId="0" borderId="0" xfId="21" applyFont="1" applyAlignment="1">
      <alignment horizontal="center" wrapText="1"/>
      <protection/>
    </xf>
    <xf numFmtId="0" fontId="4" fillId="0" borderId="0" xfId="21" applyFont="1" applyAlignment="1">
      <alignment horizontal="center" wrapText="1"/>
      <protection/>
    </xf>
    <xf numFmtId="6" fontId="4" fillId="0" borderId="0" xfId="21" applyNumberFormat="1" applyFont="1" applyAlignment="1">
      <alignment horizontal="right"/>
      <protection/>
    </xf>
    <xf numFmtId="0" fontId="0" fillId="0" borderId="0" xfId="0" applyAlignment="1">
      <alignment horizontal="center"/>
    </xf>
    <xf numFmtId="0" fontId="0" fillId="0" borderId="0" xfId="0" applyAlignment="1">
      <alignment/>
    </xf>
    <xf numFmtId="0" fontId="4" fillId="0" borderId="0" xfId="21" applyAlignment="1">
      <alignment horizontal="center"/>
      <protection/>
    </xf>
    <xf numFmtId="0" fontId="4" fillId="0" borderId="0" xfId="21" applyFont="1" applyAlignment="1">
      <alignment horizontal="center"/>
      <protection/>
    </xf>
    <xf numFmtId="0" fontId="4" fillId="0" borderId="0" xfId="21" applyFont="1" applyAlignment="1">
      <alignment horizontal="justify" vertical="top" wrapText="1"/>
      <protection/>
    </xf>
    <xf numFmtId="0" fontId="0" fillId="0" borderId="0" xfId="0" applyAlignment="1">
      <alignment horizontal="justify" wrapText="1"/>
    </xf>
    <xf numFmtId="0" fontId="4" fillId="0" borderId="0" xfId="21" applyAlignment="1">
      <alignment horizontal="justify" vertical="top" wrapText="1"/>
      <protection/>
    </xf>
    <xf numFmtId="0" fontId="4" fillId="0" borderId="0" xfId="21" applyFont="1" applyAlignment="1">
      <alignment horizontal="justify" wrapText="1"/>
      <protection/>
    </xf>
    <xf numFmtId="0" fontId="4" fillId="0" borderId="0" xfId="21" applyAlignment="1">
      <alignment wrapText="1"/>
      <protection/>
    </xf>
    <xf numFmtId="0" fontId="4" fillId="0" borderId="0" xfId="21" applyFont="1" applyAlignment="1">
      <alignment vertical="top" wrapText="1"/>
      <protection/>
    </xf>
    <xf numFmtId="0" fontId="0" fillId="0" borderId="0" xfId="0" applyAlignment="1">
      <alignment horizontal="justify"/>
    </xf>
  </cellXfs>
  <cellStyles count="9">
    <cellStyle name="Normal" xfId="0"/>
    <cellStyle name="Comma" xfId="15"/>
    <cellStyle name="Comma [0]" xfId="16"/>
    <cellStyle name="Currency" xfId="17"/>
    <cellStyle name="Currency [0]" xfId="18"/>
    <cellStyle name="Followed Hyperlink" xfId="19"/>
    <cellStyle name="Hyperlink" xfId="20"/>
    <cellStyle name="Normal_05.75x0600.89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DOS\SF1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D-11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O30"/>
  <sheetViews>
    <sheetView tabSelected="1" workbookViewId="0" topLeftCell="A1">
      <pane ySplit="5" topLeftCell="BM6" activePane="bottomLeft" state="frozen"/>
      <selection pane="topLeft" activeCell="A1" sqref="A1"/>
      <selection pane="bottomLeft" activeCell="G6" sqref="G6"/>
    </sheetView>
  </sheetViews>
  <sheetFormatPr defaultColWidth="9.140625" defaultRowHeight="12.75"/>
  <cols>
    <col min="1" max="4" width="5.8515625" style="0" customWidth="1"/>
    <col min="5" max="6" width="9.140625" style="0" hidden="1" customWidth="1"/>
    <col min="7" max="7" width="7.28125" style="0" customWidth="1"/>
    <col min="8" max="8" width="5.8515625" style="0" customWidth="1"/>
    <col min="9" max="9" width="40.421875" style="0" customWidth="1"/>
    <col min="10" max="11" width="14.8515625" style="0" customWidth="1"/>
    <col min="12" max="12" width="3.28125" style="0" customWidth="1"/>
    <col min="13" max="13" width="14.8515625" style="0" customWidth="1"/>
    <col min="14" max="14" width="3.28125" style="0" customWidth="1"/>
    <col min="15" max="15" width="12.00390625" style="0" customWidth="1"/>
  </cols>
  <sheetData>
    <row r="1" ht="13.5" customHeight="1"/>
    <row r="2" spans="1:15" ht="12.75">
      <c r="A2" s="61" t="s">
        <v>85</v>
      </c>
      <c r="B2" s="62"/>
      <c r="C2" s="62"/>
      <c r="D2" s="62"/>
      <c r="E2" s="62"/>
      <c r="F2" s="62"/>
      <c r="G2" s="62"/>
      <c r="H2" s="62"/>
      <c r="I2" s="62"/>
      <c r="J2" s="62"/>
      <c r="K2" s="62"/>
      <c r="L2" s="62"/>
      <c r="M2" s="62"/>
      <c r="N2" s="62"/>
      <c r="O2" s="62"/>
    </row>
    <row r="3" spans="1:15" ht="12.75">
      <c r="A3" s="61" t="s">
        <v>86</v>
      </c>
      <c r="B3" s="62"/>
      <c r="C3" s="62"/>
      <c r="D3" s="62"/>
      <c r="E3" s="62"/>
      <c r="F3" s="62"/>
      <c r="G3" s="62"/>
      <c r="H3" s="62"/>
      <c r="I3" s="62"/>
      <c r="J3" s="62"/>
      <c r="K3" s="62"/>
      <c r="L3" s="62"/>
      <c r="M3" s="62"/>
      <c r="N3" s="62"/>
      <c r="O3" s="62"/>
    </row>
    <row r="5" spans="1:15" ht="50.25">
      <c r="A5" s="1" t="s">
        <v>50</v>
      </c>
      <c r="B5" s="1" t="s">
        <v>51</v>
      </c>
      <c r="C5" s="1" t="s">
        <v>52</v>
      </c>
      <c r="D5" s="1" t="s">
        <v>53</v>
      </c>
      <c r="E5" s="1" t="s">
        <v>54</v>
      </c>
      <c r="F5" s="1" t="s">
        <v>55</v>
      </c>
      <c r="G5" s="1" t="s">
        <v>91</v>
      </c>
      <c r="H5" s="1" t="s">
        <v>55</v>
      </c>
      <c r="I5" s="3" t="s">
        <v>56</v>
      </c>
      <c r="J5" s="1" t="s">
        <v>57</v>
      </c>
      <c r="K5" s="1" t="s">
        <v>58</v>
      </c>
      <c r="L5" s="1" t="s">
        <v>59</v>
      </c>
      <c r="M5" s="1" t="s">
        <v>60</v>
      </c>
      <c r="N5" s="1" t="s">
        <v>61</v>
      </c>
      <c r="O5" s="1" t="s">
        <v>62</v>
      </c>
    </row>
    <row r="6" spans="1:15" ht="12.75">
      <c r="A6" s="5"/>
      <c r="B6" s="4"/>
      <c r="C6" s="4"/>
      <c r="D6" s="4"/>
      <c r="E6" s="4"/>
      <c r="F6" s="4"/>
      <c r="G6" s="5"/>
      <c r="H6" s="4"/>
      <c r="I6" s="4"/>
      <c r="J6" s="4"/>
      <c r="K6" s="4"/>
      <c r="L6" s="4"/>
      <c r="M6" s="4"/>
      <c r="N6" s="4"/>
      <c r="O6" s="6"/>
    </row>
    <row r="7" spans="1:15" ht="12.75">
      <c r="A7" s="7"/>
      <c r="G7" s="7"/>
      <c r="O7" s="8"/>
    </row>
    <row r="8" spans="1:15" ht="12.75">
      <c r="A8" s="7"/>
      <c r="G8" s="7"/>
      <c r="I8" s="10" t="s">
        <v>63</v>
      </c>
      <c r="O8" s="8"/>
    </row>
    <row r="9" spans="1:15" ht="12.75">
      <c r="A9" s="7"/>
      <c r="G9" s="7"/>
      <c r="I9" s="10" t="s">
        <v>64</v>
      </c>
      <c r="O9" s="8"/>
    </row>
    <row r="10" spans="1:15" ht="12.75">
      <c r="A10" s="7"/>
      <c r="G10" s="7"/>
      <c r="I10" s="10" t="s">
        <v>65</v>
      </c>
      <c r="O10" s="8"/>
    </row>
    <row r="11" spans="1:15" ht="12.75">
      <c r="A11" s="7"/>
      <c r="G11" s="7"/>
      <c r="I11" s="10" t="s">
        <v>66</v>
      </c>
      <c r="O11" s="8"/>
    </row>
    <row r="12" spans="1:15" ht="12.75">
      <c r="A12" s="7"/>
      <c r="G12" s="7"/>
      <c r="O12" s="8"/>
    </row>
    <row r="13" spans="1:15" ht="12.75">
      <c r="A13" s="7" t="s">
        <v>0</v>
      </c>
      <c r="B13" s="2" t="s">
        <v>1</v>
      </c>
      <c r="C13" s="2" t="s">
        <v>11</v>
      </c>
      <c r="D13" s="2" t="s">
        <v>2</v>
      </c>
      <c r="E13" s="2" t="s">
        <v>1</v>
      </c>
      <c r="F13" s="2" t="s">
        <v>1</v>
      </c>
      <c r="G13" s="7" t="s">
        <v>3</v>
      </c>
      <c r="H13" s="2" t="s">
        <v>4</v>
      </c>
      <c r="I13" s="2" t="s">
        <v>67</v>
      </c>
      <c r="O13" s="8"/>
    </row>
    <row r="14" spans="1:15" ht="12.75">
      <c r="A14" s="7" t="s">
        <v>0</v>
      </c>
      <c r="B14" s="2" t="s">
        <v>1</v>
      </c>
      <c r="C14" s="2" t="s">
        <v>11</v>
      </c>
      <c r="D14" s="2" t="s">
        <v>2</v>
      </c>
      <c r="E14" s="2" t="s">
        <v>1</v>
      </c>
      <c r="F14" s="2" t="s">
        <v>1</v>
      </c>
      <c r="G14" s="7" t="s">
        <v>5</v>
      </c>
      <c r="H14" s="2" t="s">
        <v>6</v>
      </c>
      <c r="I14" s="2" t="s">
        <v>68</v>
      </c>
      <c r="O14" s="8"/>
    </row>
    <row r="15" spans="1:15" ht="12.75">
      <c r="A15" s="7" t="s">
        <v>0</v>
      </c>
      <c r="B15" s="2" t="s">
        <v>1</v>
      </c>
      <c r="C15" s="2" t="s">
        <v>11</v>
      </c>
      <c r="D15" s="2" t="s">
        <v>2</v>
      </c>
      <c r="E15" s="2" t="s">
        <v>1</v>
      </c>
      <c r="F15" s="2" t="s">
        <v>1</v>
      </c>
      <c r="G15" s="7" t="s">
        <v>7</v>
      </c>
      <c r="H15" s="2" t="s">
        <v>6</v>
      </c>
      <c r="I15" s="2" t="s">
        <v>69</v>
      </c>
      <c r="O15" s="8"/>
    </row>
    <row r="16" spans="1:15" ht="12.75">
      <c r="A16" s="7" t="s">
        <v>0</v>
      </c>
      <c r="B16" s="2" t="s">
        <v>1</v>
      </c>
      <c r="C16" s="2" t="s">
        <v>11</v>
      </c>
      <c r="D16" s="2" t="s">
        <v>2</v>
      </c>
      <c r="E16" s="2" t="s">
        <v>1</v>
      </c>
      <c r="F16" s="2" t="s">
        <v>1</v>
      </c>
      <c r="G16" s="7" t="s">
        <v>10</v>
      </c>
      <c r="H16" s="2" t="s">
        <v>1</v>
      </c>
      <c r="I16" s="2" t="s">
        <v>70</v>
      </c>
      <c r="J16" s="11">
        <v>0</v>
      </c>
      <c r="K16" s="11">
        <v>7250000</v>
      </c>
      <c r="L16" s="2" t="s">
        <v>1</v>
      </c>
      <c r="M16" s="11">
        <f>K16</f>
        <v>7250000</v>
      </c>
      <c r="N16" s="2" t="s">
        <v>1</v>
      </c>
      <c r="O16" s="9" t="s">
        <v>1</v>
      </c>
    </row>
    <row r="17" spans="1:15" ht="13.5" thickBot="1">
      <c r="A17" s="13" t="s">
        <v>0</v>
      </c>
      <c r="B17" s="12" t="s">
        <v>1</v>
      </c>
      <c r="C17" s="12" t="s">
        <v>11</v>
      </c>
      <c r="D17" s="12" t="s">
        <v>2</v>
      </c>
      <c r="E17" s="12" t="s">
        <v>1</v>
      </c>
      <c r="F17" s="12" t="s">
        <v>1</v>
      </c>
      <c r="G17" s="13" t="s">
        <v>8</v>
      </c>
      <c r="H17" s="12" t="s">
        <v>1</v>
      </c>
      <c r="I17" s="12" t="s">
        <v>71</v>
      </c>
      <c r="J17" s="14">
        <f>SUM(J16:J16)</f>
        <v>0</v>
      </c>
      <c r="K17" s="14">
        <f>SUM(K16:K16)</f>
        <v>7250000</v>
      </c>
      <c r="L17" s="12" t="s">
        <v>1</v>
      </c>
      <c r="M17" s="14">
        <f>SUM(M16:M16)</f>
        <v>7250000</v>
      </c>
      <c r="N17" s="12" t="s">
        <v>1</v>
      </c>
      <c r="O17" s="15" t="s">
        <v>1</v>
      </c>
    </row>
    <row r="18" spans="1:15" ht="13.5" thickTop="1">
      <c r="A18" s="7" t="s">
        <v>0</v>
      </c>
      <c r="B18" s="2" t="s">
        <v>1</v>
      </c>
      <c r="C18" s="2" t="s">
        <v>11</v>
      </c>
      <c r="D18" s="2" t="s">
        <v>2</v>
      </c>
      <c r="E18" s="2" t="s">
        <v>1</v>
      </c>
      <c r="F18" s="2" t="s">
        <v>1</v>
      </c>
      <c r="G18" s="7" t="s">
        <v>12</v>
      </c>
      <c r="H18" s="2" t="s">
        <v>1</v>
      </c>
      <c r="I18" s="2" t="s">
        <v>40</v>
      </c>
      <c r="J18" s="11"/>
      <c r="K18" s="11">
        <v>6000000</v>
      </c>
      <c r="L18" s="2" t="s">
        <v>1</v>
      </c>
      <c r="M18" s="11">
        <f>K18</f>
        <v>6000000</v>
      </c>
      <c r="N18" s="2" t="s">
        <v>1</v>
      </c>
      <c r="O18" s="9" t="s">
        <v>1</v>
      </c>
    </row>
    <row r="19" spans="1:15" ht="12.75">
      <c r="A19" s="7" t="s">
        <v>0</v>
      </c>
      <c r="B19" s="2" t="s">
        <v>1</v>
      </c>
      <c r="C19" s="2" t="s">
        <v>11</v>
      </c>
      <c r="D19" s="2" t="s">
        <v>2</v>
      </c>
      <c r="E19" s="2" t="s">
        <v>1</v>
      </c>
      <c r="F19" s="2" t="s">
        <v>1</v>
      </c>
      <c r="G19" s="7" t="s">
        <v>13</v>
      </c>
      <c r="H19" s="2" t="s">
        <v>1</v>
      </c>
      <c r="I19" s="2" t="s">
        <v>49</v>
      </c>
      <c r="J19" s="11"/>
      <c r="K19" s="11">
        <v>200000</v>
      </c>
      <c r="L19" s="2" t="s">
        <v>1</v>
      </c>
      <c r="M19" s="11">
        <f>K19</f>
        <v>200000</v>
      </c>
      <c r="N19" s="2" t="s">
        <v>1</v>
      </c>
      <c r="O19" s="9" t="s">
        <v>1</v>
      </c>
    </row>
    <row r="20" spans="1:15" ht="12.75">
      <c r="A20" s="7" t="s">
        <v>0</v>
      </c>
      <c r="B20" s="2" t="s">
        <v>1</v>
      </c>
      <c r="C20" s="2" t="s">
        <v>11</v>
      </c>
      <c r="D20" s="2" t="s">
        <v>2</v>
      </c>
      <c r="E20" s="2" t="s">
        <v>1</v>
      </c>
      <c r="F20" s="2" t="s">
        <v>1</v>
      </c>
      <c r="G20" s="7" t="s">
        <v>14</v>
      </c>
      <c r="H20" s="2" t="s">
        <v>1</v>
      </c>
      <c r="I20" s="2" t="s">
        <v>42</v>
      </c>
      <c r="J20" s="11"/>
      <c r="K20" s="11">
        <v>900000</v>
      </c>
      <c r="L20" s="2" t="s">
        <v>1</v>
      </c>
      <c r="M20" s="11">
        <f>K20</f>
        <v>900000</v>
      </c>
      <c r="N20" s="2" t="s">
        <v>1</v>
      </c>
      <c r="O20" s="9" t="s">
        <v>1</v>
      </c>
    </row>
    <row r="21" spans="1:15" ht="12.75">
      <c r="A21" s="7" t="s">
        <v>0</v>
      </c>
      <c r="B21" s="2" t="s">
        <v>1</v>
      </c>
      <c r="C21" s="2" t="s">
        <v>11</v>
      </c>
      <c r="D21" s="2" t="s">
        <v>2</v>
      </c>
      <c r="E21" s="2" t="s">
        <v>1</v>
      </c>
      <c r="F21" s="2" t="s">
        <v>1</v>
      </c>
      <c r="G21" s="7" t="s">
        <v>15</v>
      </c>
      <c r="H21" s="2" t="s">
        <v>1</v>
      </c>
      <c r="I21" s="2" t="s">
        <v>44</v>
      </c>
      <c r="J21" s="11"/>
      <c r="K21" s="11">
        <v>150000</v>
      </c>
      <c r="L21" s="2" t="s">
        <v>1</v>
      </c>
      <c r="M21" s="11">
        <f>K21</f>
        <v>150000</v>
      </c>
      <c r="N21" s="2" t="s">
        <v>1</v>
      </c>
      <c r="O21" s="9" t="s">
        <v>1</v>
      </c>
    </row>
    <row r="22" spans="1:15" ht="13.5" thickBot="1">
      <c r="A22" s="13" t="s">
        <v>0</v>
      </c>
      <c r="B22" s="12" t="s">
        <v>1</v>
      </c>
      <c r="C22" s="12" t="s">
        <v>11</v>
      </c>
      <c r="D22" s="12" t="s">
        <v>2</v>
      </c>
      <c r="E22" s="12" t="s">
        <v>1</v>
      </c>
      <c r="F22" s="12" t="s">
        <v>1</v>
      </c>
      <c r="G22" s="13" t="s">
        <v>9</v>
      </c>
      <c r="H22" s="12" t="s">
        <v>1</v>
      </c>
      <c r="I22" s="12" t="s">
        <v>72</v>
      </c>
      <c r="J22" s="14">
        <f>IF(SUM(J16:J16)=SUM(J18:J21),SUM(J18:J21),"ERROR: Line 7 &lt;&gt; Line 12")</f>
        <v>0</v>
      </c>
      <c r="K22" s="14">
        <f>IF(SUM(K16:K16)=SUM(K18:K21),SUM(K18:K21),"ERROR: Line 7 &lt;&gt; Line 12")</f>
        <v>7250000</v>
      </c>
      <c r="L22" s="12" t="s">
        <v>1</v>
      </c>
      <c r="M22" s="14">
        <f>IF(SUM(M16:M16)=SUM(M18:M21),SUM(M18:M21),"ERROR: Line 7 &lt;&gt; Line 12")</f>
        <v>7250000</v>
      </c>
      <c r="N22" s="12" t="s">
        <v>1</v>
      </c>
      <c r="O22" s="15" t="s">
        <v>1</v>
      </c>
    </row>
    <row r="23" spans="1:15" ht="13.5" thickTop="1">
      <c r="A23" s="7"/>
      <c r="G23" s="7"/>
      <c r="O23" s="8"/>
    </row>
    <row r="30" ht="12.75">
      <c r="A30" t="s">
        <v>16</v>
      </c>
    </row>
  </sheetData>
  <mergeCells count="2">
    <mergeCell ref="A2:O2"/>
    <mergeCell ref="A3:O3"/>
  </mergeCells>
  <printOptions/>
  <pageMargins left="0.75" right="0.75" top="1" bottom="1" header="0.5" footer="0.5"/>
  <pageSetup horizontalDpi="300" verticalDpi="300" orientation="portrait" scale="75"/>
  <headerFooter alignWithMargins="0">
    <oddHeader>&amp;L&amp;C&amp;"Arial,bold"&amp;12&amp;USF 132 APPORTIONMENT AND REAPPORTIONMENT SCHEDULE&amp;U&amp;R</oddHeader>
  </headerFooter>
</worksheet>
</file>

<file path=xl/worksheets/sheet2.xml><?xml version="1.0" encoding="utf-8"?>
<worksheet xmlns="http://schemas.openxmlformats.org/spreadsheetml/2006/main" xmlns:r="http://schemas.openxmlformats.org/officeDocument/2006/relationships">
  <sheetPr>
    <tabColor indexed="44"/>
  </sheetPr>
  <dimension ref="A1:IV34"/>
  <sheetViews>
    <sheetView showGridLines="0" workbookViewId="0" topLeftCell="A9">
      <selection activeCell="A27" sqref="A27:F27"/>
    </sheetView>
  </sheetViews>
  <sheetFormatPr defaultColWidth="9.140625" defaultRowHeight="12.75"/>
  <cols>
    <col min="1" max="1" width="33.57421875" style="44" customWidth="1"/>
    <col min="2" max="2" width="12.8515625" style="44" bestFit="1" customWidth="1"/>
    <col min="3" max="3" width="12.421875" style="44" customWidth="1"/>
    <col min="4" max="5" width="12.57421875" style="44" bestFit="1" customWidth="1"/>
    <col min="6" max="6" width="13.28125" style="44" bestFit="1" customWidth="1"/>
    <col min="7" max="7" width="12.7109375" style="44" customWidth="1"/>
    <col min="8" max="8" width="15.140625" style="44" customWidth="1"/>
    <col min="9" max="9" width="13.421875" style="44" customWidth="1"/>
    <col min="10" max="10" width="15.57421875" style="44" customWidth="1"/>
    <col min="11" max="11" width="12.140625" style="44" customWidth="1"/>
    <col min="12" max="16384" width="8.00390625" style="44" customWidth="1"/>
  </cols>
  <sheetData>
    <row r="1" ht="12.75">
      <c r="F1" s="45" t="s">
        <v>17</v>
      </c>
    </row>
    <row r="2" ht="12.75">
      <c r="F2" s="46" t="s">
        <v>18</v>
      </c>
    </row>
    <row r="3" ht="12.75">
      <c r="E3" s="47"/>
    </row>
    <row r="4" spans="1:6" ht="12.75">
      <c r="A4" s="63" t="s">
        <v>34</v>
      </c>
      <c r="B4" s="63"/>
      <c r="C4" s="63"/>
      <c r="D4" s="63"/>
      <c r="E4" s="63"/>
      <c r="F4" s="63"/>
    </row>
    <row r="5" spans="1:6" ht="12.75">
      <c r="A5" s="63" t="s">
        <v>35</v>
      </c>
      <c r="B5" s="63"/>
      <c r="C5" s="63"/>
      <c r="D5" s="63"/>
      <c r="E5" s="63"/>
      <c r="F5" s="63"/>
    </row>
    <row r="6" spans="1:6" ht="12.75" customHeight="1">
      <c r="A6" s="64" t="s">
        <v>84</v>
      </c>
      <c r="B6" s="63"/>
      <c r="C6" s="63"/>
      <c r="D6" s="63"/>
      <c r="E6" s="63"/>
      <c r="F6" s="63"/>
    </row>
    <row r="7" spans="1:6" ht="12.75" customHeight="1">
      <c r="A7" s="48"/>
      <c r="B7" s="48"/>
      <c r="C7" s="48"/>
      <c r="D7" s="48"/>
      <c r="E7" s="48"/>
      <c r="F7" s="48"/>
    </row>
    <row r="8" spans="1:13" ht="36" customHeight="1">
      <c r="A8" s="68" t="s">
        <v>87</v>
      </c>
      <c r="B8" s="66"/>
      <c r="C8" s="66"/>
      <c r="D8" s="66"/>
      <c r="E8" s="66"/>
      <c r="F8" s="66"/>
      <c r="G8" s="49"/>
      <c r="H8" s="49"/>
      <c r="I8" s="49"/>
      <c r="J8" s="49"/>
      <c r="K8" s="49"/>
      <c r="L8" s="49"/>
      <c r="M8" s="49"/>
    </row>
    <row r="9" spans="1:13" ht="11.25" customHeight="1">
      <c r="A9" s="37"/>
      <c r="B9" s="37"/>
      <c r="C9" s="37"/>
      <c r="D9" s="37"/>
      <c r="E9" s="37"/>
      <c r="F9" s="37"/>
      <c r="G9" s="49"/>
      <c r="H9" s="49"/>
      <c r="I9" s="49"/>
      <c r="J9" s="49"/>
      <c r="K9" s="49"/>
      <c r="L9" s="49"/>
      <c r="M9" s="49"/>
    </row>
    <row r="10" spans="1:13" ht="14.25" customHeight="1">
      <c r="A10" s="50"/>
      <c r="B10" s="37"/>
      <c r="C10" s="37"/>
      <c r="D10" s="37"/>
      <c r="E10" s="51"/>
      <c r="F10" s="52"/>
      <c r="H10" s="49"/>
      <c r="I10" s="49"/>
      <c r="J10" s="49"/>
      <c r="K10" s="49"/>
      <c r="L10" s="49"/>
      <c r="M10" s="49"/>
    </row>
    <row r="11" spans="1:13" ht="11.25" customHeight="1">
      <c r="A11" s="53"/>
      <c r="B11" s="54"/>
      <c r="C11" s="55"/>
      <c r="D11" s="55"/>
      <c r="E11" s="56"/>
      <c r="F11" s="52"/>
      <c r="H11" s="37"/>
      <c r="I11" s="37"/>
      <c r="J11" s="37"/>
      <c r="K11" s="37"/>
      <c r="L11" s="37"/>
      <c r="M11" s="37"/>
    </row>
    <row r="12" spans="1:13" ht="10.5" customHeight="1">
      <c r="A12" s="57"/>
      <c r="B12" s="54" t="s">
        <v>24</v>
      </c>
      <c r="C12" s="58"/>
      <c r="D12" s="58"/>
      <c r="E12" s="54" t="s">
        <v>46</v>
      </c>
      <c r="F12" s="52"/>
      <c r="H12" s="37"/>
      <c r="I12" s="37"/>
      <c r="J12" s="37"/>
      <c r="K12" s="37"/>
      <c r="L12" s="37"/>
      <c r="M12" s="37"/>
    </row>
    <row r="13" spans="1:13" ht="12" customHeight="1">
      <c r="A13" s="53"/>
      <c r="B13" s="59"/>
      <c r="C13" s="47"/>
      <c r="D13" s="53"/>
      <c r="E13" s="47"/>
      <c r="F13" s="47"/>
      <c r="H13" s="37"/>
      <c r="I13" s="37"/>
      <c r="J13" s="37"/>
      <c r="K13" s="37"/>
      <c r="L13" s="37"/>
      <c r="M13" s="37"/>
    </row>
    <row r="14" spans="1:6" ht="12.75">
      <c r="A14" s="47" t="s">
        <v>19</v>
      </c>
      <c r="B14" s="60">
        <v>0</v>
      </c>
      <c r="C14" s="60"/>
      <c r="D14" s="60"/>
      <c r="E14" s="60">
        <f>SUM(B14)</f>
        <v>0</v>
      </c>
      <c r="F14" s="60"/>
    </row>
    <row r="15" spans="1:6" ht="12.75">
      <c r="A15" s="47" t="s">
        <v>39</v>
      </c>
      <c r="B15" s="60">
        <v>60000000</v>
      </c>
      <c r="C15" s="60"/>
      <c r="D15" s="60"/>
      <c r="E15" s="60">
        <f>(+B15+C15)-D15</f>
        <v>60000000</v>
      </c>
      <c r="F15" s="60"/>
    </row>
    <row r="16" spans="1:6" ht="12.75">
      <c r="A16" s="47" t="s">
        <v>41</v>
      </c>
      <c r="B16" s="60">
        <v>9000000</v>
      </c>
      <c r="C16" s="60"/>
      <c r="D16" s="60"/>
      <c r="E16" s="60">
        <f>(+B16+C16)-D16</f>
        <v>9000000</v>
      </c>
      <c r="F16" s="60"/>
    </row>
    <row r="17" spans="1:256" ht="12.75">
      <c r="A17" s="47" t="s">
        <v>43</v>
      </c>
      <c r="B17" s="60">
        <v>1500000</v>
      </c>
      <c r="C17" s="60"/>
      <c r="D17" s="60"/>
      <c r="E17" s="60">
        <f>+B17+C17-D17</f>
        <v>1500000</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1:6" ht="12.75">
      <c r="A18" s="47" t="s">
        <v>37</v>
      </c>
      <c r="B18" s="60">
        <v>0</v>
      </c>
      <c r="C18" s="60"/>
      <c r="D18" s="60"/>
      <c r="E18" s="60">
        <f>+B18+C18</f>
        <v>0</v>
      </c>
      <c r="F18" s="60"/>
    </row>
    <row r="19" spans="1:6" ht="12.75">
      <c r="A19" s="47" t="s">
        <v>45</v>
      </c>
      <c r="B19" s="60">
        <v>2000000</v>
      </c>
      <c r="C19" s="60"/>
      <c r="D19" s="60"/>
      <c r="E19" s="60">
        <f>+B19+C19</f>
        <v>2000000</v>
      </c>
      <c r="F19" s="60"/>
    </row>
    <row r="20" spans="1:9" ht="12.75">
      <c r="A20" s="47"/>
      <c r="B20" s="60"/>
      <c r="C20" s="60"/>
      <c r="D20" s="60"/>
      <c r="E20" s="60"/>
      <c r="F20" s="60"/>
      <c r="I20" s="34"/>
    </row>
    <row r="21" spans="1:6" ht="12.75">
      <c r="A21" s="47"/>
      <c r="B21" s="35">
        <f>SUM(B14:B20)</f>
        <v>72500000</v>
      </c>
      <c r="C21" s="35"/>
      <c r="D21" s="35"/>
      <c r="E21" s="35">
        <f>SUM(E14:E20)</f>
        <v>72500000</v>
      </c>
      <c r="F21" s="35"/>
    </row>
    <row r="22" spans="3:4" ht="12.75">
      <c r="C22" s="34"/>
      <c r="D22" s="34"/>
    </row>
    <row r="23" spans="1:7" ht="25.5" customHeight="1">
      <c r="A23" s="67" t="s">
        <v>36</v>
      </c>
      <c r="B23" s="67"/>
      <c r="C23" s="67"/>
      <c r="D23" s="67"/>
      <c r="E23" s="67"/>
      <c r="F23" s="67"/>
      <c r="G23" s="36"/>
    </row>
    <row r="24" spans="1:7" ht="35.25" customHeight="1">
      <c r="A24" s="65" t="s">
        <v>88</v>
      </c>
      <c r="B24" s="66"/>
      <c r="C24" s="66"/>
      <c r="D24" s="66"/>
      <c r="E24" s="66"/>
      <c r="F24" s="66"/>
      <c r="G24" s="36"/>
    </row>
    <row r="25" spans="1:6" s="36" customFormat="1" ht="39" customHeight="1">
      <c r="A25" s="65" t="s">
        <v>89</v>
      </c>
      <c r="B25" s="71"/>
      <c r="C25" s="71"/>
      <c r="D25" s="71"/>
      <c r="E25" s="71"/>
      <c r="F25" s="71"/>
    </row>
    <row r="26" spans="1:6" s="36" customFormat="1" ht="52.5" customHeight="1">
      <c r="A26" s="65" t="s">
        <v>90</v>
      </c>
      <c r="B26" s="71"/>
      <c r="C26" s="71"/>
      <c r="D26" s="71"/>
      <c r="E26" s="71"/>
      <c r="F26" s="71"/>
    </row>
    <row r="27" spans="1:7" ht="38.25" customHeight="1">
      <c r="A27" s="65" t="s">
        <v>38</v>
      </c>
      <c r="B27" s="71"/>
      <c r="C27" s="71"/>
      <c r="D27" s="71"/>
      <c r="E27" s="71"/>
      <c r="F27" s="71"/>
      <c r="G27" s="36"/>
    </row>
    <row r="28" spans="1:7" ht="26.25" customHeight="1">
      <c r="A28" s="65" t="s">
        <v>48</v>
      </c>
      <c r="B28" s="71"/>
      <c r="C28" s="71"/>
      <c r="D28" s="71"/>
      <c r="E28" s="71"/>
      <c r="F28" s="71"/>
      <c r="G28" s="36"/>
    </row>
    <row r="29" spans="1:7" ht="12.75" customHeight="1">
      <c r="A29" s="70"/>
      <c r="B29" s="62"/>
      <c r="C29" s="62"/>
      <c r="D29" s="62"/>
      <c r="E29" s="62"/>
      <c r="F29" s="62"/>
      <c r="G29" s="36"/>
    </row>
    <row r="31" spans="1:6" ht="12.75">
      <c r="A31" s="68"/>
      <c r="B31" s="66"/>
      <c r="C31" s="66"/>
      <c r="D31" s="66"/>
      <c r="E31" s="66"/>
      <c r="F31" s="66"/>
    </row>
    <row r="32" spans="1:6" ht="12.75">
      <c r="A32" s="69"/>
      <c r="B32" s="69"/>
      <c r="C32" s="69"/>
      <c r="D32" s="69"/>
      <c r="E32" s="69"/>
      <c r="F32" s="69"/>
    </row>
    <row r="33" spans="1:6" ht="12.75">
      <c r="A33" s="38" t="s">
        <v>20</v>
      </c>
      <c r="B33" s="37"/>
      <c r="C33" s="37"/>
      <c r="D33" s="37"/>
      <c r="E33" s="37"/>
      <c r="F33" s="37"/>
    </row>
    <row r="34" ht="12.75">
      <c r="A34" s="20" t="s">
        <v>47</v>
      </c>
    </row>
  </sheetData>
  <mergeCells count="13">
    <mergeCell ref="A31:F31"/>
    <mergeCell ref="A32:F32"/>
    <mergeCell ref="A29:F29"/>
    <mergeCell ref="A25:F25"/>
    <mergeCell ref="A26:F26"/>
    <mergeCell ref="A28:F28"/>
    <mergeCell ref="A27:F27"/>
    <mergeCell ref="A4:F4"/>
    <mergeCell ref="A5:F5"/>
    <mergeCell ref="A6:F6"/>
    <mergeCell ref="A24:F24"/>
    <mergeCell ref="A23:F23"/>
    <mergeCell ref="A8:F8"/>
  </mergeCells>
  <printOptions/>
  <pageMargins left="0.75" right="0.75" top="0.58" bottom="1" header="0.25" footer="0.5"/>
  <pageSetup horizontalDpi="600" verticalDpi="600" orientation="portrait" scale="92" r:id="rId1"/>
</worksheet>
</file>

<file path=xl/worksheets/sheet3.xml><?xml version="1.0" encoding="utf-8"?>
<worksheet xmlns="http://schemas.openxmlformats.org/spreadsheetml/2006/main" xmlns:r="http://schemas.openxmlformats.org/officeDocument/2006/relationships">
  <sheetPr>
    <tabColor indexed="49"/>
    <pageSetUpPr fitToPage="1"/>
  </sheetPr>
  <dimension ref="A1:E27"/>
  <sheetViews>
    <sheetView showGridLines="0" workbookViewId="0" topLeftCell="A3">
      <selection activeCell="B14" sqref="B14:E26"/>
    </sheetView>
  </sheetViews>
  <sheetFormatPr defaultColWidth="9.140625" defaultRowHeight="12.75"/>
  <cols>
    <col min="1" max="1" width="10.28125" style="44" customWidth="1"/>
    <col min="2" max="2" width="15.7109375" style="44" customWidth="1"/>
    <col min="3" max="4" width="15.00390625" style="44" customWidth="1"/>
    <col min="5" max="5" width="15.57421875" style="44" customWidth="1"/>
    <col min="6" max="6" width="13.140625" style="44" customWidth="1"/>
    <col min="7" max="7" width="14.140625" style="44" customWidth="1"/>
    <col min="8" max="9" width="8.00390625" style="44" customWidth="1"/>
    <col min="10" max="10" width="8.7109375" style="44" bestFit="1" customWidth="1"/>
    <col min="11" max="16384" width="8.00390625" style="44" customWidth="1"/>
  </cols>
  <sheetData>
    <row r="1" ht="12.75">
      <c r="E1" s="39" t="s">
        <v>21</v>
      </c>
    </row>
    <row r="2" ht="12.75">
      <c r="E2" s="39" t="s">
        <v>18</v>
      </c>
    </row>
    <row r="4" spans="1:5" ht="18.75">
      <c r="A4" s="40" t="s">
        <v>35</v>
      </c>
      <c r="B4" s="40"/>
      <c r="C4" s="40"/>
      <c r="D4" s="41"/>
      <c r="E4" s="41"/>
    </row>
    <row r="5" spans="1:5" ht="18.75">
      <c r="A5" s="40" t="s">
        <v>73</v>
      </c>
      <c r="B5" s="41"/>
      <c r="C5" s="41"/>
      <c r="D5" s="41"/>
      <c r="E5" s="41"/>
    </row>
    <row r="6" spans="1:5" ht="18.75">
      <c r="A6" s="16" t="s">
        <v>84</v>
      </c>
      <c r="B6" s="40"/>
      <c r="C6" s="40"/>
      <c r="D6" s="40"/>
      <c r="E6" s="40"/>
    </row>
    <row r="7" spans="1:5" ht="12.75">
      <c r="A7" s="47"/>
      <c r="B7" s="47"/>
      <c r="C7" s="47"/>
      <c r="D7" s="47"/>
      <c r="E7" s="47"/>
    </row>
    <row r="8" spans="1:5" ht="12.75">
      <c r="A8" s="47"/>
      <c r="B8" s="47"/>
      <c r="C8" s="47"/>
      <c r="D8" s="47"/>
      <c r="E8" s="47"/>
    </row>
    <row r="9" spans="1:5" ht="13.5" thickBot="1">
      <c r="A9" s="47"/>
      <c r="B9" s="47"/>
      <c r="C9" s="47"/>
      <c r="D9" s="47"/>
      <c r="E9" s="47"/>
    </row>
    <row r="10" spans="1:5" ht="15.75">
      <c r="A10" s="42" t="s">
        <v>78</v>
      </c>
      <c r="B10" s="43" t="s">
        <v>22</v>
      </c>
      <c r="C10" s="21"/>
      <c r="D10" s="21"/>
      <c r="E10" s="22" t="s">
        <v>79</v>
      </c>
    </row>
    <row r="11" spans="1:5" ht="16.5" thickBot="1">
      <c r="A11" s="23" t="s">
        <v>23</v>
      </c>
      <c r="B11" s="24" t="s">
        <v>74</v>
      </c>
      <c r="C11" s="24" t="s">
        <v>75</v>
      </c>
      <c r="D11" s="24" t="s">
        <v>76</v>
      </c>
      <c r="E11" s="25" t="s">
        <v>77</v>
      </c>
    </row>
    <row r="12" spans="1:5" ht="15.75">
      <c r="A12" s="26"/>
      <c r="B12" s="26"/>
      <c r="C12" s="26"/>
      <c r="D12" s="26"/>
      <c r="E12" s="26"/>
    </row>
    <row r="13" spans="1:5" ht="15.75">
      <c r="A13" s="27">
        <v>1993</v>
      </c>
      <c r="B13" s="28">
        <v>0</v>
      </c>
      <c r="C13" s="28">
        <v>12345678</v>
      </c>
      <c r="D13" s="28">
        <v>8949000</v>
      </c>
      <c r="E13" s="28">
        <v>19582996</v>
      </c>
    </row>
    <row r="14" spans="1:5" ht="15.75">
      <c r="A14" s="27">
        <v>1994</v>
      </c>
      <c r="B14" s="28">
        <v>12345678</v>
      </c>
      <c r="C14" s="28">
        <v>12345678</v>
      </c>
      <c r="D14" s="28">
        <v>12345678</v>
      </c>
      <c r="E14" s="28">
        <v>12345678</v>
      </c>
    </row>
    <row r="15" spans="1:5" ht="15.75">
      <c r="A15" s="27">
        <v>1995</v>
      </c>
      <c r="B15" s="28">
        <v>12345678</v>
      </c>
      <c r="C15" s="28">
        <v>12345678</v>
      </c>
      <c r="D15" s="28">
        <v>12345678</v>
      </c>
      <c r="E15" s="28">
        <v>12345678</v>
      </c>
    </row>
    <row r="16" spans="1:5" ht="15.75">
      <c r="A16" s="27">
        <v>1996</v>
      </c>
      <c r="B16" s="28">
        <v>12345678</v>
      </c>
      <c r="C16" s="28">
        <v>12345678</v>
      </c>
      <c r="D16" s="28">
        <v>12345678</v>
      </c>
      <c r="E16" s="28">
        <v>12345678</v>
      </c>
    </row>
    <row r="17" spans="1:5" ht="15.75">
      <c r="A17" s="27">
        <v>1997</v>
      </c>
      <c r="B17" s="28">
        <v>12345678</v>
      </c>
      <c r="C17" s="28">
        <v>12345678</v>
      </c>
      <c r="D17" s="28">
        <v>12345678</v>
      </c>
      <c r="E17" s="28">
        <v>12345678</v>
      </c>
    </row>
    <row r="18" spans="1:5" ht="15.75">
      <c r="A18" s="27">
        <v>1998</v>
      </c>
      <c r="B18" s="28">
        <v>12345678</v>
      </c>
      <c r="C18" s="28">
        <v>12345678</v>
      </c>
      <c r="D18" s="28">
        <v>12345678</v>
      </c>
      <c r="E18" s="28">
        <v>12345678</v>
      </c>
    </row>
    <row r="19" spans="1:5" ht="15.75">
      <c r="A19" s="27">
        <v>1999</v>
      </c>
      <c r="B19" s="28">
        <v>12345678</v>
      </c>
      <c r="C19" s="28">
        <v>12345678</v>
      </c>
      <c r="D19" s="28">
        <v>12345678</v>
      </c>
      <c r="E19" s="28">
        <v>12345678</v>
      </c>
    </row>
    <row r="20" spans="1:5" ht="15.75">
      <c r="A20" s="29">
        <v>2000</v>
      </c>
      <c r="B20" s="28">
        <v>12345678</v>
      </c>
      <c r="C20" s="28">
        <v>12345678</v>
      </c>
      <c r="D20" s="28">
        <v>12345678</v>
      </c>
      <c r="E20" s="28">
        <v>12345678</v>
      </c>
    </row>
    <row r="21" spans="1:5" ht="15.75">
      <c r="A21" s="29">
        <v>2001</v>
      </c>
      <c r="B21" s="28">
        <v>12345678</v>
      </c>
      <c r="C21" s="28">
        <v>12345678</v>
      </c>
      <c r="D21" s="28">
        <v>12345678</v>
      </c>
      <c r="E21" s="28">
        <v>12345678</v>
      </c>
    </row>
    <row r="22" spans="1:5" ht="15.75">
      <c r="A22" s="29">
        <v>2002</v>
      </c>
      <c r="B22" s="28">
        <v>12345678</v>
      </c>
      <c r="C22" s="28">
        <v>12345678</v>
      </c>
      <c r="D22" s="28">
        <v>12345678</v>
      </c>
      <c r="E22" s="28">
        <v>12345678</v>
      </c>
    </row>
    <row r="23" spans="1:5" ht="15.75">
      <c r="A23" s="29">
        <v>2003</v>
      </c>
      <c r="B23" s="28">
        <v>12345678</v>
      </c>
      <c r="C23" s="28">
        <v>12345678</v>
      </c>
      <c r="D23" s="28">
        <v>12345678</v>
      </c>
      <c r="E23" s="28">
        <v>12345678</v>
      </c>
    </row>
    <row r="24" spans="1:5" ht="15.75">
      <c r="A24" s="29">
        <v>2004</v>
      </c>
      <c r="B24" s="28">
        <v>12345678</v>
      </c>
      <c r="C24" s="28">
        <v>12345678</v>
      </c>
      <c r="D24" s="28">
        <v>12345678</v>
      </c>
      <c r="E24" s="28">
        <v>12345678</v>
      </c>
    </row>
    <row r="25" spans="1:5" ht="15.75">
      <c r="A25" s="30">
        <v>2005</v>
      </c>
      <c r="B25" s="28">
        <v>12345678</v>
      </c>
      <c r="C25" s="28">
        <v>12345678</v>
      </c>
      <c r="D25" s="28">
        <v>12345678</v>
      </c>
      <c r="E25" s="28">
        <v>12345678</v>
      </c>
    </row>
    <row r="26" spans="1:5" ht="15.75">
      <c r="A26" s="30" t="s">
        <v>25</v>
      </c>
      <c r="B26" s="28">
        <v>12345678</v>
      </c>
      <c r="C26" s="28">
        <v>12345678</v>
      </c>
      <c r="D26" s="28">
        <v>12345678</v>
      </c>
      <c r="E26" s="28">
        <v>12345678</v>
      </c>
    </row>
    <row r="27" spans="1:5" ht="15.75">
      <c r="A27" s="30" t="s">
        <v>26</v>
      </c>
      <c r="B27" s="31">
        <f>E26</f>
        <v>12345678</v>
      </c>
      <c r="C27" s="31">
        <v>0</v>
      </c>
      <c r="D27" s="31">
        <v>0</v>
      </c>
      <c r="E27" s="31">
        <v>0</v>
      </c>
    </row>
  </sheetData>
  <printOptions horizontalCentered="1"/>
  <pageMargins left="1" right="0.75" top="0.75" bottom="0.75"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indexed="49"/>
  </sheetPr>
  <dimension ref="A1:H17"/>
  <sheetViews>
    <sheetView showGridLines="0" workbookViewId="0" topLeftCell="A1">
      <selection activeCell="B30" sqref="B30"/>
    </sheetView>
  </sheetViews>
  <sheetFormatPr defaultColWidth="9.140625" defaultRowHeight="12.75"/>
  <cols>
    <col min="1" max="1" width="14.421875" style="44" customWidth="1"/>
    <col min="2" max="2" width="16.140625" style="44" customWidth="1"/>
    <col min="3" max="3" width="14.140625" style="44" customWidth="1"/>
    <col min="4" max="4" width="13.7109375" style="44" customWidth="1"/>
    <col min="5" max="5" width="15.140625" style="44" customWidth="1"/>
    <col min="6" max="16384" width="8.00390625" style="44" customWidth="1"/>
  </cols>
  <sheetData>
    <row r="1" ht="12.75">
      <c r="E1" s="39" t="s">
        <v>27</v>
      </c>
    </row>
    <row r="2" ht="12.75">
      <c r="E2" s="39" t="s">
        <v>18</v>
      </c>
    </row>
    <row r="4" spans="1:5" ht="18.75">
      <c r="A4" s="40" t="s">
        <v>35</v>
      </c>
      <c r="B4" s="40"/>
      <c r="C4" s="40"/>
      <c r="D4" s="41"/>
      <c r="E4" s="41"/>
    </row>
    <row r="5" spans="1:5" ht="18.75">
      <c r="A5" s="40" t="s">
        <v>80</v>
      </c>
      <c r="B5" s="41"/>
      <c r="C5" s="41"/>
      <c r="D5" s="41"/>
      <c r="E5" s="41"/>
    </row>
    <row r="6" spans="1:5" ht="18.75">
      <c r="A6" s="16" t="s">
        <v>84</v>
      </c>
      <c r="B6" s="40"/>
      <c r="C6" s="40"/>
      <c r="D6" s="40"/>
      <c r="E6" s="40"/>
    </row>
    <row r="7" spans="1:5" ht="12.75">
      <c r="A7" s="47"/>
      <c r="B7" s="47"/>
      <c r="C7" s="47"/>
      <c r="D7" s="47"/>
      <c r="E7" s="47"/>
    </row>
    <row r="8" spans="1:5" ht="12.75">
      <c r="A8" s="47"/>
      <c r="B8" s="47"/>
      <c r="C8" s="47"/>
      <c r="D8" s="47"/>
      <c r="E8" s="47"/>
    </row>
    <row r="9" spans="1:5" ht="13.5" thickBot="1">
      <c r="A9" s="47"/>
      <c r="B9" s="47"/>
      <c r="C9" s="47"/>
      <c r="D9" s="47"/>
      <c r="E9" s="47"/>
    </row>
    <row r="10" spans="1:5" ht="15.75">
      <c r="A10" s="42" t="s">
        <v>78</v>
      </c>
      <c r="B10" s="43" t="s">
        <v>22</v>
      </c>
      <c r="C10" s="21"/>
      <c r="D10" s="21"/>
      <c r="E10" s="22" t="s">
        <v>79</v>
      </c>
    </row>
    <row r="11" spans="1:5" ht="16.5" thickBot="1">
      <c r="A11" s="23" t="s">
        <v>23</v>
      </c>
      <c r="B11" s="24" t="s">
        <v>74</v>
      </c>
      <c r="C11" s="24" t="s">
        <v>75</v>
      </c>
      <c r="D11" s="24" t="s">
        <v>76</v>
      </c>
      <c r="E11" s="25" t="s">
        <v>77</v>
      </c>
    </row>
    <row r="12" spans="1:5" ht="15.75">
      <c r="A12" s="26"/>
      <c r="B12" s="26"/>
      <c r="C12" s="26"/>
      <c r="D12" s="26"/>
      <c r="E12" s="26"/>
    </row>
    <row r="13" spans="1:5" ht="15.75">
      <c r="A13" s="27">
        <v>2003</v>
      </c>
      <c r="B13" s="28">
        <v>0</v>
      </c>
      <c r="C13" s="28">
        <v>21936910</v>
      </c>
      <c r="D13" s="28">
        <v>14837600</v>
      </c>
      <c r="E13" s="28">
        <f>+C13-D13</f>
        <v>7099310</v>
      </c>
    </row>
    <row r="14" spans="1:5" ht="15.75">
      <c r="A14" s="29">
        <v>2004</v>
      </c>
      <c r="B14" s="28">
        <f>+E13</f>
        <v>7099310</v>
      </c>
      <c r="C14" s="28">
        <v>26828534</v>
      </c>
      <c r="D14" s="28">
        <f>16775890+7099310</f>
        <v>23875200</v>
      </c>
      <c r="E14" s="28">
        <f>+B14+C14-D14</f>
        <v>10052644</v>
      </c>
    </row>
    <row r="15" spans="1:5" ht="15.75">
      <c r="A15" s="30">
        <v>2005</v>
      </c>
      <c r="B15" s="31">
        <f>+E14</f>
        <v>10052644</v>
      </c>
      <c r="C15" s="31">
        <v>31102864</v>
      </c>
      <c r="D15" s="31">
        <v>27400696</v>
      </c>
      <c r="E15" s="31">
        <f>(+B15+C15)-D15</f>
        <v>13754812</v>
      </c>
    </row>
    <row r="16" spans="1:8" ht="15.75">
      <c r="A16" s="30" t="s">
        <v>25</v>
      </c>
      <c r="B16" s="31">
        <f>E15</f>
        <v>13754812</v>
      </c>
      <c r="C16" s="31">
        <v>27736892</v>
      </c>
      <c r="D16" s="31">
        <f>32721000-229296</f>
        <v>32491704</v>
      </c>
      <c r="E16" s="31">
        <f>(+B16+C16)-D16</f>
        <v>9000000</v>
      </c>
      <c r="H16" s="44">
        <f>9000000-8770704</f>
        <v>229296</v>
      </c>
    </row>
    <row r="17" spans="1:5" ht="15.75">
      <c r="A17" s="30" t="s">
        <v>26</v>
      </c>
      <c r="B17" s="31">
        <f>E16</f>
        <v>9000000</v>
      </c>
      <c r="C17" s="31">
        <v>0</v>
      </c>
      <c r="D17" s="31">
        <v>0</v>
      </c>
      <c r="E17" s="31">
        <v>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9"/>
    <pageSetUpPr fitToPage="1"/>
  </sheetPr>
  <dimension ref="A1:E17"/>
  <sheetViews>
    <sheetView showGridLines="0" workbookViewId="0" topLeftCell="A1">
      <selection activeCell="C14" sqref="C14:E15"/>
    </sheetView>
  </sheetViews>
  <sheetFormatPr defaultColWidth="9.140625" defaultRowHeight="12.75"/>
  <cols>
    <col min="1" max="1" width="14.421875" style="44" customWidth="1"/>
    <col min="2" max="2" width="16.140625" style="44" customWidth="1"/>
    <col min="3" max="3" width="14.00390625" style="44" bestFit="1" customWidth="1"/>
    <col min="4" max="4" width="13.7109375" style="44" customWidth="1"/>
    <col min="5" max="5" width="15.140625" style="44" customWidth="1"/>
    <col min="6" max="6" width="5.421875" style="44" customWidth="1"/>
    <col min="7" max="16384" width="8.00390625" style="44" customWidth="1"/>
  </cols>
  <sheetData>
    <row r="1" ht="12.75">
      <c r="E1" s="39" t="s">
        <v>28</v>
      </c>
    </row>
    <row r="2" ht="12.75">
      <c r="E2" s="39" t="s">
        <v>18</v>
      </c>
    </row>
    <row r="4" spans="1:5" ht="18.75">
      <c r="A4" s="40" t="s">
        <v>35</v>
      </c>
      <c r="B4" s="40"/>
      <c r="C4" s="40"/>
      <c r="D4" s="41"/>
      <c r="E4" s="41"/>
    </row>
    <row r="5" spans="1:5" ht="18.75">
      <c r="A5" s="40" t="s">
        <v>83</v>
      </c>
      <c r="B5" s="41"/>
      <c r="C5" s="41"/>
      <c r="D5" s="41"/>
      <c r="E5" s="41"/>
    </row>
    <row r="6" spans="1:5" ht="18.75">
      <c r="A6" s="16" t="s">
        <v>84</v>
      </c>
      <c r="B6" s="40"/>
      <c r="C6" s="40"/>
      <c r="D6" s="40"/>
      <c r="E6" s="40"/>
    </row>
    <row r="7" spans="1:5" ht="12.75">
      <c r="A7" s="47"/>
      <c r="B7" s="47"/>
      <c r="C7" s="47"/>
      <c r="D7" s="47"/>
      <c r="E7" s="47"/>
    </row>
    <row r="8" spans="1:5" ht="12.75">
      <c r="A8" s="47"/>
      <c r="B8" s="47"/>
      <c r="C8" s="47"/>
      <c r="D8" s="47"/>
      <c r="E8" s="47"/>
    </row>
    <row r="9" spans="1:5" ht="13.5" thickBot="1">
      <c r="A9" s="47"/>
      <c r="B9" s="47"/>
      <c r="C9" s="47"/>
      <c r="D9" s="47"/>
      <c r="E9" s="47"/>
    </row>
    <row r="10" spans="1:5" ht="15.75">
      <c r="A10" s="42" t="s">
        <v>78</v>
      </c>
      <c r="B10" s="43" t="s">
        <v>22</v>
      </c>
      <c r="C10" s="21"/>
      <c r="D10" s="21"/>
      <c r="E10" s="22" t="s">
        <v>79</v>
      </c>
    </row>
    <row r="11" spans="1:5" ht="16.5" thickBot="1">
      <c r="A11" s="23" t="s">
        <v>23</v>
      </c>
      <c r="B11" s="24" t="s">
        <v>74</v>
      </c>
      <c r="C11" s="24" t="s">
        <v>75</v>
      </c>
      <c r="D11" s="24" t="s">
        <v>76</v>
      </c>
      <c r="E11" s="25" t="s">
        <v>77</v>
      </c>
    </row>
    <row r="12" spans="1:5" ht="15.75">
      <c r="A12" s="26"/>
      <c r="B12" s="26"/>
      <c r="C12" s="26"/>
      <c r="D12" s="26"/>
      <c r="E12" s="26"/>
    </row>
    <row r="13" spans="1:5" ht="15.75">
      <c r="A13" s="27">
        <v>2004</v>
      </c>
      <c r="B13" s="28">
        <v>0</v>
      </c>
      <c r="C13" s="28">
        <v>9999999</v>
      </c>
      <c r="D13" s="28">
        <v>9999999</v>
      </c>
      <c r="E13" s="28">
        <v>9999999</v>
      </c>
    </row>
    <row r="14" spans="1:5" ht="15.75">
      <c r="A14" s="32">
        <v>2005</v>
      </c>
      <c r="B14" s="31">
        <f>+E13</f>
        <v>9999999</v>
      </c>
      <c r="C14" s="28">
        <v>9999999</v>
      </c>
      <c r="D14" s="28">
        <v>9999999</v>
      </c>
      <c r="E14" s="28">
        <v>9999999</v>
      </c>
    </row>
    <row r="15" spans="1:5" ht="15.75">
      <c r="A15" s="30" t="s">
        <v>25</v>
      </c>
      <c r="B15" s="31">
        <f>E14</f>
        <v>9999999</v>
      </c>
      <c r="C15" s="28">
        <v>9999999</v>
      </c>
      <c r="D15" s="28">
        <v>9999999</v>
      </c>
      <c r="E15" s="28">
        <v>9999999</v>
      </c>
    </row>
    <row r="16" spans="1:5" ht="15.75">
      <c r="A16" s="30" t="s">
        <v>26</v>
      </c>
      <c r="B16" s="31">
        <f>E15</f>
        <v>9999999</v>
      </c>
      <c r="C16" s="31">
        <v>0</v>
      </c>
      <c r="D16" s="31">
        <v>0</v>
      </c>
      <c r="E16" s="31">
        <v>0</v>
      </c>
    </row>
    <row r="17" ht="12.75">
      <c r="A17" s="33"/>
    </row>
  </sheetData>
  <printOptions/>
  <pageMargins left="0.75"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40"/>
  </sheetPr>
  <dimension ref="A1:H21"/>
  <sheetViews>
    <sheetView showGridLines="0" workbookViewId="0" topLeftCell="A1">
      <selection activeCell="B14" sqref="B14:D20"/>
    </sheetView>
  </sheetViews>
  <sheetFormatPr defaultColWidth="9.140625" defaultRowHeight="12.75"/>
  <cols>
    <col min="1" max="1" width="10.28125" style="44" customWidth="1"/>
    <col min="2" max="2" width="13.8515625" style="44" customWidth="1"/>
    <col min="3" max="4" width="15.00390625" style="44" customWidth="1"/>
    <col min="5" max="5" width="13.8515625" style="44" customWidth="1"/>
    <col min="6" max="6" width="12.421875" style="44" customWidth="1"/>
    <col min="7" max="7" width="14.140625" style="44" customWidth="1"/>
    <col min="8" max="16384" width="8.00390625" style="44" customWidth="1"/>
  </cols>
  <sheetData>
    <row r="1" ht="12.75">
      <c r="F1" s="39" t="s">
        <v>29</v>
      </c>
    </row>
    <row r="2" ht="12.75">
      <c r="F2" s="39" t="s">
        <v>30</v>
      </c>
    </row>
    <row r="5" spans="1:5" ht="18.75">
      <c r="A5" s="16" t="s">
        <v>35</v>
      </c>
      <c r="B5" s="16"/>
      <c r="C5" s="16"/>
      <c r="D5" s="17"/>
      <c r="E5" s="17"/>
    </row>
    <row r="6" spans="1:5" ht="18.75">
      <c r="A6" s="16" t="s">
        <v>82</v>
      </c>
      <c r="B6" s="17"/>
      <c r="C6" s="17"/>
      <c r="D6" s="17"/>
      <c r="E6" s="17"/>
    </row>
    <row r="7" spans="1:5" ht="18.75">
      <c r="A7" s="16" t="s">
        <v>84</v>
      </c>
      <c r="B7" s="16"/>
      <c r="C7" s="16"/>
      <c r="D7" s="16"/>
      <c r="E7" s="16"/>
    </row>
    <row r="8" spans="1:5" ht="12.75">
      <c r="A8" s="47"/>
      <c r="B8" s="47"/>
      <c r="C8" s="47"/>
      <c r="D8" s="47"/>
      <c r="E8" s="47"/>
    </row>
    <row r="9" spans="1:5" ht="12.75">
      <c r="A9" s="47"/>
      <c r="B9" s="47"/>
      <c r="C9" s="47"/>
      <c r="D9" s="47"/>
      <c r="E9" s="47"/>
    </row>
    <row r="10" spans="1:5" ht="13.5" thickBot="1">
      <c r="A10" s="47"/>
      <c r="B10" s="47"/>
      <c r="C10" s="47"/>
      <c r="D10" s="47"/>
      <c r="E10" s="47"/>
    </row>
    <row r="11" spans="1:5" ht="15.75">
      <c r="A11" s="42" t="s">
        <v>78</v>
      </c>
      <c r="B11" s="43" t="s">
        <v>22</v>
      </c>
      <c r="C11" s="21"/>
      <c r="D11" s="21"/>
      <c r="E11" s="22" t="s">
        <v>79</v>
      </c>
    </row>
    <row r="12" spans="1:5" ht="16.5" thickBot="1">
      <c r="A12" s="23" t="s">
        <v>23</v>
      </c>
      <c r="B12" s="24" t="s">
        <v>74</v>
      </c>
      <c r="C12" s="24" t="s">
        <v>75</v>
      </c>
      <c r="D12" s="24" t="s">
        <v>76</v>
      </c>
      <c r="E12" s="25" t="s">
        <v>77</v>
      </c>
    </row>
    <row r="13" spans="1:5" ht="15.75">
      <c r="A13" s="26"/>
      <c r="B13" s="26"/>
      <c r="C13" s="26"/>
      <c r="D13" s="26"/>
      <c r="E13" s="26"/>
    </row>
    <row r="14" spans="1:5" ht="15.75">
      <c r="A14" s="18" t="s">
        <v>31</v>
      </c>
      <c r="B14" s="28">
        <v>888888</v>
      </c>
      <c r="C14" s="28">
        <v>888888</v>
      </c>
      <c r="D14" s="28">
        <v>888888</v>
      </c>
      <c r="E14" s="28">
        <f>+B14+C14-D14</f>
        <v>888888</v>
      </c>
    </row>
    <row r="15" spans="1:5" ht="15.75">
      <c r="A15" s="18" t="s">
        <v>32</v>
      </c>
      <c r="B15" s="28">
        <v>888888</v>
      </c>
      <c r="C15" s="28">
        <v>888888</v>
      </c>
      <c r="D15" s="28">
        <v>888888</v>
      </c>
      <c r="E15" s="28">
        <f>+B15+C15-D15</f>
        <v>888888</v>
      </c>
    </row>
    <row r="16" spans="1:5" ht="15.75">
      <c r="A16" s="29">
        <v>2002</v>
      </c>
      <c r="B16" s="28">
        <v>888888</v>
      </c>
      <c r="C16" s="28">
        <v>888888</v>
      </c>
      <c r="D16" s="28">
        <v>888888</v>
      </c>
      <c r="E16" s="28">
        <f>+B16+C16-D16</f>
        <v>888888</v>
      </c>
    </row>
    <row r="17" spans="1:5" ht="15.75">
      <c r="A17" s="29">
        <v>2003</v>
      </c>
      <c r="B17" s="28">
        <v>888888</v>
      </c>
      <c r="C17" s="28">
        <v>888888</v>
      </c>
      <c r="D17" s="28">
        <v>888888</v>
      </c>
      <c r="E17" s="28">
        <f>77564+2231</f>
        <v>79795</v>
      </c>
    </row>
    <row r="18" spans="1:5" ht="15.75">
      <c r="A18" s="29">
        <v>2004</v>
      </c>
      <c r="B18" s="28">
        <v>888888</v>
      </c>
      <c r="C18" s="28">
        <v>888888</v>
      </c>
      <c r="D18" s="28">
        <v>888888</v>
      </c>
      <c r="E18" s="28">
        <f>+B18+C18-D18</f>
        <v>888888</v>
      </c>
    </row>
    <row r="19" spans="1:8" ht="15.75">
      <c r="A19" s="27">
        <v>2005</v>
      </c>
      <c r="B19" s="28">
        <v>888888</v>
      </c>
      <c r="C19" s="28">
        <v>888888</v>
      </c>
      <c r="D19" s="28">
        <v>888888</v>
      </c>
      <c r="E19" s="28">
        <f>+B19+C19-D19</f>
        <v>888888</v>
      </c>
      <c r="H19" s="19"/>
    </row>
    <row r="20" spans="1:8" ht="15.75">
      <c r="A20" s="27" t="s">
        <v>25</v>
      </c>
      <c r="B20" s="28">
        <v>888888</v>
      </c>
      <c r="C20" s="28">
        <v>888888</v>
      </c>
      <c r="D20" s="28">
        <v>888888</v>
      </c>
      <c r="E20" s="28">
        <f>+B20+C20-D20</f>
        <v>888888</v>
      </c>
      <c r="H20" s="19"/>
    </row>
    <row r="21" spans="1:5" ht="15.75">
      <c r="A21" s="27" t="s">
        <v>26</v>
      </c>
      <c r="B21" s="28">
        <f>E20</f>
        <v>888888</v>
      </c>
      <c r="C21" s="28">
        <v>0</v>
      </c>
      <c r="D21" s="28">
        <v>0</v>
      </c>
      <c r="E21" s="28">
        <v>0</v>
      </c>
    </row>
  </sheetData>
  <printOptions horizontalCentered="1"/>
  <pageMargins left="0.75" right="0.75" top="0.75"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tabColor indexed="40"/>
  </sheetPr>
  <dimension ref="A1:H25"/>
  <sheetViews>
    <sheetView showGridLines="0" workbookViewId="0" topLeftCell="A1">
      <selection activeCell="B14" sqref="B14:E20"/>
    </sheetView>
  </sheetViews>
  <sheetFormatPr defaultColWidth="9.140625" defaultRowHeight="12.75"/>
  <cols>
    <col min="1" max="1" width="10.28125" style="44" customWidth="1"/>
    <col min="2" max="2" width="13.8515625" style="44" customWidth="1"/>
    <col min="3" max="4" width="15.00390625" style="44" customWidth="1"/>
    <col min="5" max="5" width="13.8515625" style="44" customWidth="1"/>
    <col min="6" max="6" width="12.421875" style="44" customWidth="1"/>
    <col min="7" max="7" width="14.140625" style="44" customWidth="1"/>
    <col min="8" max="16384" width="8.00390625" style="44" customWidth="1"/>
  </cols>
  <sheetData>
    <row r="1" ht="12.75">
      <c r="E1" s="39" t="s">
        <v>33</v>
      </c>
    </row>
    <row r="2" ht="12.75">
      <c r="E2" s="39" t="s">
        <v>30</v>
      </c>
    </row>
    <row r="5" spans="1:5" ht="18.75">
      <c r="A5" s="16" t="s">
        <v>35</v>
      </c>
      <c r="B5" s="16"/>
      <c r="C5" s="16"/>
      <c r="D5" s="17"/>
      <c r="E5" s="17"/>
    </row>
    <row r="6" spans="1:5" ht="18.75">
      <c r="A6" s="16" t="s">
        <v>81</v>
      </c>
      <c r="B6" s="17"/>
      <c r="C6" s="17"/>
      <c r="D6" s="17"/>
      <c r="E6" s="17"/>
    </row>
    <row r="7" spans="1:5" ht="18.75">
      <c r="A7" s="16" t="s">
        <v>84</v>
      </c>
      <c r="B7" s="16"/>
      <c r="C7" s="16"/>
      <c r="D7" s="16"/>
      <c r="E7" s="16"/>
    </row>
    <row r="8" spans="1:5" ht="12.75">
      <c r="A8" s="47"/>
      <c r="B8" s="47"/>
      <c r="C8" s="47"/>
      <c r="D8" s="47"/>
      <c r="E8" s="47"/>
    </row>
    <row r="9" spans="1:5" ht="12.75">
      <c r="A9" s="47"/>
      <c r="B9" s="47"/>
      <c r="C9" s="47"/>
      <c r="D9" s="47"/>
      <c r="E9" s="47"/>
    </row>
    <row r="10" spans="1:5" ht="13.5" thickBot="1">
      <c r="A10" s="47"/>
      <c r="B10" s="47"/>
      <c r="C10" s="47"/>
      <c r="D10" s="47"/>
      <c r="E10" s="47"/>
    </row>
    <row r="11" spans="1:5" ht="15.75">
      <c r="A11" s="42" t="s">
        <v>78</v>
      </c>
      <c r="B11" s="43" t="s">
        <v>22</v>
      </c>
      <c r="C11" s="21"/>
      <c r="D11" s="21"/>
      <c r="E11" s="22" t="s">
        <v>79</v>
      </c>
    </row>
    <row r="12" spans="1:5" ht="16.5" thickBot="1">
      <c r="A12" s="23" t="s">
        <v>23</v>
      </c>
      <c r="B12" s="24" t="s">
        <v>74</v>
      </c>
      <c r="C12" s="24" t="s">
        <v>75</v>
      </c>
      <c r="D12" s="24" t="s">
        <v>76</v>
      </c>
      <c r="E12" s="25" t="s">
        <v>77</v>
      </c>
    </row>
    <row r="13" spans="1:5" ht="15.75">
      <c r="A13" s="26"/>
      <c r="B13" s="26"/>
      <c r="C13" s="26"/>
      <c r="D13" s="26"/>
      <c r="E13" s="26"/>
    </row>
    <row r="14" spans="1:5" ht="15.75">
      <c r="A14" s="18" t="s">
        <v>31</v>
      </c>
      <c r="B14" s="28">
        <v>345678</v>
      </c>
      <c r="C14" s="28">
        <v>345678</v>
      </c>
      <c r="D14" s="28">
        <v>345678</v>
      </c>
      <c r="E14" s="28">
        <v>345678</v>
      </c>
    </row>
    <row r="15" spans="1:5" ht="15.75">
      <c r="A15" s="18" t="s">
        <v>32</v>
      </c>
      <c r="B15" s="28">
        <v>345678</v>
      </c>
      <c r="C15" s="28">
        <v>345678</v>
      </c>
      <c r="D15" s="28">
        <v>345678</v>
      </c>
      <c r="E15" s="28">
        <v>345678</v>
      </c>
    </row>
    <row r="16" spans="1:5" ht="15.75">
      <c r="A16" s="29">
        <v>2002</v>
      </c>
      <c r="B16" s="28">
        <v>345678</v>
      </c>
      <c r="C16" s="28">
        <v>345678</v>
      </c>
      <c r="D16" s="28">
        <v>345678</v>
      </c>
      <c r="E16" s="28">
        <v>345678</v>
      </c>
    </row>
    <row r="17" spans="1:5" ht="15.75">
      <c r="A17" s="29">
        <v>2003</v>
      </c>
      <c r="B17" s="28">
        <v>345678</v>
      </c>
      <c r="C17" s="28">
        <v>345678</v>
      </c>
      <c r="D17" s="28">
        <v>345678</v>
      </c>
      <c r="E17" s="28">
        <v>345678</v>
      </c>
    </row>
    <row r="18" spans="1:5" ht="15.75">
      <c r="A18" s="29">
        <v>2004</v>
      </c>
      <c r="B18" s="28">
        <v>345678</v>
      </c>
      <c r="C18" s="28">
        <v>345678</v>
      </c>
      <c r="D18" s="28">
        <v>345678</v>
      </c>
      <c r="E18" s="28">
        <v>345678</v>
      </c>
    </row>
    <row r="19" spans="1:8" ht="15.75">
      <c r="A19" s="27">
        <v>2005</v>
      </c>
      <c r="B19" s="28">
        <v>345678</v>
      </c>
      <c r="C19" s="28">
        <v>345678</v>
      </c>
      <c r="D19" s="28">
        <v>345678</v>
      </c>
      <c r="E19" s="28">
        <v>345678</v>
      </c>
      <c r="H19" s="19"/>
    </row>
    <row r="20" spans="1:8" ht="15.75">
      <c r="A20" s="27" t="s">
        <v>25</v>
      </c>
      <c r="B20" s="28">
        <v>345678</v>
      </c>
      <c r="C20" s="28">
        <v>345678</v>
      </c>
      <c r="D20" s="28">
        <v>345678</v>
      </c>
      <c r="E20" s="28">
        <v>345678</v>
      </c>
      <c r="H20" s="19"/>
    </row>
    <row r="21" spans="1:5" ht="15.75">
      <c r="A21" s="27" t="s">
        <v>26</v>
      </c>
      <c r="B21" s="28">
        <f>+E20</f>
        <v>345678</v>
      </c>
      <c r="C21" s="28">
        <v>0</v>
      </c>
      <c r="D21" s="28">
        <v>0</v>
      </c>
      <c r="E21" s="28">
        <v>0</v>
      </c>
    </row>
    <row r="25" ht="12.75">
      <c r="A25" s="20"/>
    </row>
  </sheetData>
  <printOptions horizontalCentered="1"/>
  <pageMargins left="0.75" right="0.75" top="0.75"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1901-01-01T04:00:00Z</dcterms:created>
  <dcterms:modified xsi:type="dcterms:W3CDTF">2006-09-19T14:50:07Z</dcterms:modified>
  <cp:category/>
  <cp:version/>
  <cp:contentType/>
  <cp:contentStatus/>
</cp:coreProperties>
</file>