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6660" activeTab="0"/>
  </bookViews>
  <sheets>
    <sheet name="Abrechnungsdaten" sheetId="1" r:id="rId1"/>
    <sheet name="Rechnung" sheetId="2" r:id="rId2"/>
    <sheet name="Rechnungsanlage" sheetId="3" r:id="rId3"/>
    <sheet name="Tarife" sheetId="4" r:id="rId4"/>
  </sheets>
  <externalReferences>
    <externalReference r:id="rId7"/>
    <externalReference r:id="rId8"/>
  </externalReferences>
  <definedNames>
    <definedName name="Crosslauf">'Tarife'!$F$5</definedName>
    <definedName name="DAT1">#REF!</definedName>
    <definedName name="DAT2">#REF!</definedName>
    <definedName name="DAT3">#REF!</definedName>
    <definedName name="DAT4">#REF!</definedName>
    <definedName name="_xlnm.Print_Area" localSheetId="1">'Rechnung'!$A$1:$I$34</definedName>
    <definedName name="_xlnm.Print_Area" localSheetId="3">'Tarife'!$A$3:$G$48</definedName>
    <definedName name="_xlnm.Print_Titles" localSheetId="3">'Tarife'!$1:$2</definedName>
    <definedName name="ExtraHandling">'Tarife'!$F$6</definedName>
    <definedName name="Format">#REF!</definedName>
    <definedName name="GefahrgutlabelsEntfernen">'Tarife'!$F$8</definedName>
    <definedName name="GefahrgutlabelsLiefern">'Tarife'!$F$7</definedName>
    <definedName name="GensetMiete">'Tarife'!$F$10</definedName>
    <definedName name="GensetMontage">'Tarife'!$F$9</definedName>
    <definedName name="HafenabgabenLeer20">'Tarife'!$F$12</definedName>
    <definedName name="HafenabgabenLeer40">'Tarife'!$F$13</definedName>
    <definedName name="HafenabgabenVoll">'Tarife'!$F$11</definedName>
    <definedName name="HandlingLeer">'Tarife'!$F$15</definedName>
    <definedName name="HandlingVoll">'Tarife'!$F$14</definedName>
    <definedName name="LagerungLeer">'Tarife'!$F$17</definedName>
    <definedName name="LagerungVoll">'Tarife'!$F$16</definedName>
    <definedName name="LKWLeerTransport">'Tarife'!$F$18</definedName>
    <definedName name="Musterentnahme">'Tarife'!$F$19</definedName>
    <definedName name="MusterentnahmeExtrahub">'Tarife'!$F$20</definedName>
    <definedName name="MusterentnahmeStunde">'Tarife'!$F$21</definedName>
    <definedName name="newName">'Tarife'!$B$10</definedName>
    <definedName name="PlombeAnbringen">'Tarife'!$F$23</definedName>
    <definedName name="PlombeKontrollieren">'Tarife'!$F$24</definedName>
    <definedName name="PlombeLiefern">'Tarife'!$F$22</definedName>
    <definedName name="PreTripInspection">'Tarife'!$F$25</definedName>
    <definedName name="Raildispatch">'Tarife'!$F$26</definedName>
    <definedName name="ReeferanschlussGleichentags">'Tarife'!$F$27</definedName>
    <definedName name="ReeferanschlussNacht">'Tarife'!$F$28</definedName>
    <definedName name="ReeferanschlussWochenende">'Tarife'!$F$29</definedName>
    <definedName name="Reinigung">'Tarife'!$F$4</definedName>
    <definedName name="Reparatur">'Tarife'!$F$30</definedName>
    <definedName name="Schadenaufnahme">'Tarife'!$F$31</definedName>
    <definedName name="SchadenaufnahmeExtrahub">'Tarife'!$F$32</definedName>
    <definedName name="SchadenaufnahmeStunde">'Tarife'!$F$33</definedName>
    <definedName name="ShuttleCharvornayLeer20">'Tarife'!$F$34</definedName>
    <definedName name="ShuttleCharvornayLeer40">'Tarife'!$F$35</definedName>
    <definedName name="ShuttleCharvornayVoll20">'Tarife'!$F$36</definedName>
    <definedName name="ShuttleCharvornayVoll40">'Tarife'!$F$37</definedName>
    <definedName name="ShuttleRekingenLeer20">'Tarife'!$F$38</definedName>
    <definedName name="ShuttleRekingenLeer40">'Tarife'!$F$39</definedName>
    <definedName name="ShuttleRekingenVoll20">'Tarife'!$F$40</definedName>
    <definedName name="ShuttleRekingenVoll40">'Tarife'!$F$41</definedName>
    <definedName name="StartZelle">'Abrechnungsdaten'!$B$2</definedName>
    <definedName name="TEST">#REF!</definedName>
    <definedName name="TEST0">#REF!</definedName>
    <definedName name="TESTKEYS">#REF!</definedName>
    <definedName name="TESTVKEY">#REF!</definedName>
    <definedName name="Versetzen">'Tarife'!$F$42</definedName>
    <definedName name="Verwiegung">'Tarife'!$F$43</definedName>
    <definedName name="Zollrevision">'Tarife'!$F$44</definedName>
    <definedName name="ZollrevisionExtrahub">'Tarife'!$F$45</definedName>
    <definedName name="ZollrevisionStunde">'Tarife'!$F$46</definedName>
    <definedName name="ZwischenlaufLKW">'Tarife'!$F$47</definedName>
  </definedNames>
  <calcPr fullCalcOnLoad="1"/>
</workbook>
</file>

<file path=xl/sharedStrings.xml><?xml version="1.0" encoding="utf-8"?>
<sst xmlns="http://schemas.openxmlformats.org/spreadsheetml/2006/main" count="372" uniqueCount="198">
  <si>
    <t>Rechnungsanlage zur Samelabrechnung RA /NVD</t>
  </si>
  <si>
    <t>#</t>
  </si>
  <si>
    <t>Kundenrefernz</t>
  </si>
  <si>
    <t>Auftrags-Nr.</t>
  </si>
  <si>
    <t>Container-Nr.</t>
  </si>
  <si>
    <t>HC</t>
  </si>
  <si>
    <t>V/L</t>
  </si>
  <si>
    <t>Abrechnungsposition (Material)</t>
  </si>
  <si>
    <t>Datum IN</t>
  </si>
  <si>
    <t>Datum OUT</t>
  </si>
  <si>
    <t>Datum</t>
  </si>
  <si>
    <t xml:space="preserve">Datum von </t>
  </si>
  <si>
    <t>Datum bis</t>
  </si>
  <si>
    <t>Datum Abfahrt</t>
  </si>
  <si>
    <t>Anzahl Hübe</t>
  </si>
  <si>
    <t>Autorisierung</t>
  </si>
  <si>
    <t>DL-Typ</t>
  </si>
  <si>
    <t>Brutto-Gewicht</t>
  </si>
  <si>
    <t>von - nach</t>
  </si>
  <si>
    <t>Turn-OUT Referenz</t>
  </si>
  <si>
    <t>Anzahl Personen-Std</t>
  </si>
  <si>
    <t>Verweildauer (Anz. TEU/Tag)</t>
  </si>
  <si>
    <t>Anzahl Tage</t>
  </si>
  <si>
    <t>über Nacht</t>
  </si>
  <si>
    <t>Wochen-ende</t>
  </si>
  <si>
    <t>beauftragter Transporteur</t>
  </si>
  <si>
    <t>Anzahl km</t>
  </si>
  <si>
    <t>Empfangs-land</t>
  </si>
  <si>
    <t>Abgangs-land</t>
  </si>
  <si>
    <t>Fixpreis</t>
  </si>
  <si>
    <t>Manueller Preis</t>
  </si>
  <si>
    <t>MwSt-Schlüssel</t>
  </si>
  <si>
    <t>&lt;$abr&gt;</t>
  </si>
  <si>
    <t>&lt;$nr&gt;</t>
  </si>
  <si>
    <t>&lt;$kdref&gt;</t>
  </si>
  <si>
    <t>&lt;$auftnr&gt;</t>
  </si>
  <si>
    <t>&lt;$cntnr&gt;</t>
  </si>
  <si>
    <t>&lt;$materialname&gt;</t>
  </si>
  <si>
    <t>&lt;$DAT-IN&gt;</t>
  </si>
  <si>
    <t>&lt;$DAT-OUT&gt;</t>
  </si>
  <si>
    <t>&lt;$DAT&gt;</t>
  </si>
  <si>
    <t>&lt;$DAT-VON&gt;</t>
  </si>
  <si>
    <t>&lt;$DAT-BIS&gt;</t>
  </si>
  <si>
    <t>&lt;$DAT-ABF&gt;</t>
  </si>
  <si>
    <t>&lt;$ANZ-H&gt;</t>
  </si>
  <si>
    <t>&lt;$AUT&gt;</t>
  </si>
  <si>
    <t>&lt;$DL-TYP&gt;</t>
  </si>
  <si>
    <t>&lt;$BR-GEW&gt;</t>
  </si>
  <si>
    <t>&lt;$VON-NACH&gt;</t>
  </si>
  <si>
    <t>&lt;$TURN-OUT&gt;</t>
  </si>
  <si>
    <t>&lt;$ANZ-PSTD&gt;</t>
  </si>
  <si>
    <t>&lt;$ANZ-TEUT&gt;</t>
  </si>
  <si>
    <t>&lt;$ANZ-T&gt;</t>
  </si>
  <si>
    <t>&lt;$ANZ-ÜN&gt;</t>
  </si>
  <si>
    <t>&lt;$ANZ-WE&gt;</t>
  </si>
  <si>
    <t>&lt;$TRANSP&gt;</t>
  </si>
  <si>
    <t>&lt;$ANZ-KM&gt;</t>
  </si>
  <si>
    <t>&lt;$ELAND&gt;</t>
  </si>
  <si>
    <t>&lt;$ALAND&gt;</t>
  </si>
  <si>
    <t>&lt;$PR-FIX&gt;</t>
  </si>
  <si>
    <t>&lt;$MWST-S&gt;</t>
  </si>
  <si>
    <t>&lt;/$abr&gt;</t>
  </si>
  <si>
    <t>&lt;$CT-TYP&gt;</t>
  </si>
  <si>
    <t>&lt;$LAST-KZ&gt;</t>
  </si>
  <si>
    <t>Extra Handlings per Container / Hub</t>
  </si>
  <si>
    <t>Storage / Lagerung</t>
  </si>
  <si>
    <t>Zollrevision</t>
  </si>
  <si>
    <t>Musterentnahme</t>
  </si>
  <si>
    <t>Hafenabgaben</t>
  </si>
  <si>
    <t>Schadenaufnahme Photos</t>
  </si>
  <si>
    <t>Siegelnummer (Plombe) liefern</t>
  </si>
  <si>
    <t>Siegelnummer (Plombe) anbringen / kontrollieren</t>
  </si>
  <si>
    <t>Reeferanschluss am Terminal</t>
  </si>
  <si>
    <t>dto.</t>
  </si>
  <si>
    <t>Genset-Miete inkl. Montage und Demontage</t>
  </si>
  <si>
    <t>Shuttle Rekingen</t>
  </si>
  <si>
    <t>additional services / sonstige Dienstleistungen</t>
  </si>
  <si>
    <t>Cleaning / Reinigung</t>
  </si>
  <si>
    <t>Crosslauf</t>
  </si>
  <si>
    <t>LKW Leer-Transport</t>
  </si>
  <si>
    <t>Pre-Trip Inspection</t>
  </si>
  <si>
    <t>Raildispatch</t>
  </si>
  <si>
    <t>Repair / Reparatur</t>
  </si>
  <si>
    <t>Versetzen</t>
  </si>
  <si>
    <t>Zwischenlauf LKW</t>
  </si>
  <si>
    <t>Änderungen gegenüber v093</t>
  </si>
  <si>
    <t>Abrechnungsprodukt</t>
  </si>
  <si>
    <t>Bemerkung</t>
  </si>
  <si>
    <t>Abrechnungsposition/Material</t>
  </si>
  <si>
    <t>Merkmal</t>
  </si>
  <si>
    <t>Währung</t>
  </si>
  <si>
    <t>Preis</t>
  </si>
  <si>
    <t>Name Abrechnung</t>
  </si>
  <si>
    <t>Art</t>
  </si>
  <si>
    <t>CHF</t>
  </si>
  <si>
    <t>manuell</t>
  </si>
  <si>
    <t>Depot-DL</t>
  </si>
  <si>
    <t>???</t>
  </si>
  <si>
    <t>Reinigung</t>
  </si>
  <si>
    <t>ExtraHandling</t>
  </si>
  <si>
    <t>berechnet</t>
  </si>
  <si>
    <t>Gefahrgutlabels</t>
  </si>
  <si>
    <t>liefern / anbringen</t>
  </si>
  <si>
    <t>Gefahrgut-Labels liefern / anbringen / entfernen</t>
  </si>
  <si>
    <t>liefern/anbringen</t>
  </si>
  <si>
    <t>GefahrgutlabelsLiefern</t>
  </si>
  <si>
    <t>entfernen (ex Import)</t>
  </si>
  <si>
    <t>GefahrgutlabelsEntfernen</t>
  </si>
  <si>
    <t>Genset</t>
  </si>
  <si>
    <t>Miete pro Tag inkl. Montage und Demontage</t>
  </si>
  <si>
    <t>GensetMontage</t>
  </si>
  <si>
    <t>je weiterer Tag</t>
  </si>
  <si>
    <t>GensetMiete</t>
  </si>
  <si>
    <t>Vollcontainer pro Tonne</t>
  </si>
  <si>
    <t>HafenabgabenVoll</t>
  </si>
  <si>
    <t>Leercontainer 20'</t>
  </si>
  <si>
    <t>HafenabgabenLeer20</t>
  </si>
  <si>
    <t>Leercontainer 40'</t>
  </si>
  <si>
    <t>HafenabgabenLeer40</t>
  </si>
  <si>
    <t>Handling</t>
  </si>
  <si>
    <t>Handling/ Umschlag Transit
Handling / Umschlag WH
Handling / Umschlag Einzel</t>
  </si>
  <si>
    <t>Vollcontainer</t>
  </si>
  <si>
    <t>HandlingVoll</t>
  </si>
  <si>
    <t>Leercontainer</t>
  </si>
  <si>
    <t>HandlingLeer</t>
  </si>
  <si>
    <t>Lagerung ab 5. Arbeitstag nach Ankunft</t>
  </si>
  <si>
    <t>LagerungVoll</t>
  </si>
  <si>
    <t>LagerungLeer</t>
  </si>
  <si>
    <t>LKWLeerTransport</t>
  </si>
  <si>
    <t>ohne Extrahub</t>
  </si>
  <si>
    <t>mit Extrahub</t>
  </si>
  <si>
    <t>MusterentnahmeExtrahub</t>
  </si>
  <si>
    <t>zusätzlicher Arbeitsaufwand pro Person und Stunde</t>
  </si>
  <si>
    <t>MusterentnahmeStunde</t>
  </si>
  <si>
    <t>Plombe</t>
  </si>
  <si>
    <t>liefern</t>
  </si>
  <si>
    <t>PlombeLiefern</t>
  </si>
  <si>
    <t>anbringen</t>
  </si>
  <si>
    <t>PlombeAnbringen</t>
  </si>
  <si>
    <t>kontrollieren</t>
  </si>
  <si>
    <t>PlombeKontrollieren</t>
  </si>
  <si>
    <t>PreTripInspection</t>
  </si>
  <si>
    <t>Depot</t>
  </si>
  <si>
    <t>Reeferanschluss</t>
  </si>
  <si>
    <t>am Terminal</t>
  </si>
  <si>
    <t>ReeferanschlussGleichentags</t>
  </si>
  <si>
    <t>ReeferanschlussNacht</t>
  </si>
  <si>
    <t>ReeferanschlussWochenende</t>
  </si>
  <si>
    <t>Reparatur</t>
  </si>
  <si>
    <t>Schadenaufnahme</t>
  </si>
  <si>
    <t>Photos (Digital)</t>
  </si>
  <si>
    <t>SchadenaufnahmeExtrahub</t>
  </si>
  <si>
    <t>SchadenaufnahmeStunde</t>
  </si>
  <si>
    <t>Shuttle Charvornay</t>
  </si>
  <si>
    <t>ShuttleCharvornayLeer20</t>
  </si>
  <si>
    <t>ShuttleCharvornayLeer40</t>
  </si>
  <si>
    <t>Vollcontainer 20'</t>
  </si>
  <si>
    <t>ShuttleCharvornayVoll20</t>
  </si>
  <si>
    <t>Vollcontainer 40'</t>
  </si>
  <si>
    <t>ShuttleCharvornayVoll40</t>
  </si>
  <si>
    <t>ShuttleRekingenLeer20</t>
  </si>
  <si>
    <t>ShuttleRekingenLeer40</t>
  </si>
  <si>
    <t>ShuttleRekingenVoll20</t>
  </si>
  <si>
    <t>ShuttleRekingenVoll40</t>
  </si>
  <si>
    <t>Verwiegung</t>
  </si>
  <si>
    <t>Brutto- oder Nettoverwiegung</t>
  </si>
  <si>
    <t>ZollrevisionExtrahub</t>
  </si>
  <si>
    <t>ZollrevisionStunde</t>
  </si>
  <si>
    <t>ZwischenlaufLKW</t>
  </si>
  <si>
    <t>ALT + E + N + 2x RETURN</t>
  </si>
  <si>
    <t>Depot-inhaber</t>
  </si>
  <si>
    <t>&lt;$DEPOTIN&gt;</t>
  </si>
  <si>
    <t>Datum IN 
/ von</t>
  </si>
  <si>
    <t>Datum OUT / bis</t>
  </si>
  <si>
    <t>Datum / 
Abfahrt</t>
  </si>
  <si>
    <t>Hübe</t>
  </si>
  <si>
    <t>Turn-OUT Ref./
Autorisierung</t>
  </si>
  <si>
    <t>TEU-Tage / 
Tage / Pers. Stunden</t>
  </si>
  <si>
    <t xml:space="preserve">von - nach /
WE 
</t>
  </si>
  <si>
    <t xml:space="preserve">beauftragter 
Transp. /
DL-Typ </t>
  </si>
  <si>
    <t xml:space="preserve">Anzahl km / 
Brutto-Gew. 
</t>
  </si>
  <si>
    <t>Preis
CHF</t>
  </si>
  <si>
    <t>MWST</t>
  </si>
  <si>
    <t>TOTAL
CHF</t>
  </si>
  <si>
    <t>RECHNUNG</t>
  </si>
  <si>
    <t>U/MWST-NR.</t>
  </si>
  <si>
    <t>:</t>
  </si>
  <si>
    <t>ZUSTAENDIG</t>
  </si>
  <si>
    <t>DIREKTAHL</t>
  </si>
  <si>
    <t>FAX</t>
  </si>
  <si>
    <t>I/KUNDEN-NR.</t>
  </si>
  <si>
    <t>Stock:</t>
  </si>
  <si>
    <t>EXPORT ACS</t>
  </si>
  <si>
    <t>Abrechnungspositionen</t>
  </si>
  <si>
    <t>Betrag</t>
  </si>
  <si>
    <t>Handling. Storage / Umschlag, Lager as per detail</t>
  </si>
  <si>
    <t>32 von Steuer befreit</t>
  </si>
  <si>
    <t>Total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</si>
</sst>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\ &quot;T&quot;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d/\ mmmm\ yyyy"/>
    <numFmt numFmtId="178" formatCode="00000"/>
    <numFmt numFmtId="179" formatCode="&quot;&quot;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\k\g"/>
    <numFmt numFmtId="197" formatCode="#,##0\ &quot;Std&quot;"/>
    <numFmt numFmtId="198" formatCode="#,##0\ &quot;WE&quot;"/>
    <numFmt numFmtId="199" formatCode="#,##0.00000"/>
    <numFmt numFmtId="200" formatCode="0.000"/>
    <numFmt numFmtId="201" formatCode="0.0"/>
    <numFmt numFmtId="202" formatCode="#,##0.0"/>
    <numFmt numFmtId="203" formatCode="#,##0.000"/>
    <numFmt numFmtId="204" formatCode="d/m/yy"/>
    <numFmt numFmtId="205" formatCode="[$-809]dd\ mmmm\ yyyy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horizontal="right" vertical="top"/>
    </xf>
    <xf numFmtId="49" fontId="2" fillId="0" borderId="3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3" fontId="2" fillId="3" borderId="3" xfId="0" applyNumberFormat="1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49" fontId="0" fillId="0" borderId="0" xfId="0" applyNumberFormat="1" applyAlignment="1">
      <alignment vertical="top" wrapText="1"/>
    </xf>
    <xf numFmtId="49" fontId="0" fillId="0" borderId="4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righ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 wrapText="1"/>
    </xf>
    <xf numFmtId="2" fontId="0" fillId="0" borderId="4" xfId="0" applyNumberFormat="1" applyFont="1" applyFill="1" applyBorder="1" applyAlignment="1">
      <alignment vertical="top"/>
    </xf>
    <xf numFmtId="0" fontId="0" fillId="0" borderId="4" xfId="0" applyNumberFormat="1" applyFill="1" applyBorder="1" applyAlignment="1">
      <alignment vertical="top"/>
    </xf>
    <xf numFmtId="164" fontId="0" fillId="0" borderId="4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/>
    </xf>
    <xf numFmtId="4" fontId="0" fillId="0" borderId="4" xfId="0" applyNumberFormat="1" applyFont="1" applyFill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/>
    </xf>
    <xf numFmtId="14" fontId="0" fillId="0" borderId="5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right" vertical="top"/>
    </xf>
    <xf numFmtId="3" fontId="0" fillId="0" borderId="5" xfId="0" applyNumberFormat="1" applyFont="1" applyFill="1" applyBorder="1" applyAlignment="1">
      <alignment vertical="top"/>
    </xf>
    <xf numFmtId="4" fontId="0" fillId="0" borderId="5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4" fontId="0" fillId="0" borderId="5" xfId="0" applyNumberFormat="1" applyFont="1" applyFill="1" applyBorder="1" applyAlignment="1">
      <alignment horizontal="right" vertical="top"/>
    </xf>
    <xf numFmtId="2" fontId="0" fillId="0" borderId="5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4" fontId="0" fillId="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5" fontId="0" fillId="5" borderId="0" xfId="0" applyNumberFormat="1" applyFill="1" applyAlignment="1">
      <alignment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CC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9525</xdr:rowOff>
    </xdr:from>
    <xdr:to>
      <xdr:col>2</xdr:col>
      <xdr:colOff>504825</xdr:colOff>
      <xdr:row>7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1571625" y="981075"/>
          <a:ext cx="914400" cy="161925"/>
        </a:xfrm>
        <a:prstGeom prst="accentCallout1">
          <a:avLst>
            <a:gd name="adj1" fmla="val -123958"/>
            <a:gd name="adj2" fmla="val 208824"/>
            <a:gd name="adj3" fmla="val 20587"/>
            <a:gd name="adj4" fmla="val -133333"/>
            <a:gd name="adj5" fmla="val 173527"/>
            <a:gd name="adj6" fmla="val -123958"/>
            <a:gd name="adj7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85725</xdr:rowOff>
    </xdr:from>
    <xdr:to>
      <xdr:col>8</xdr:col>
      <xdr:colOff>704850</xdr:colOff>
      <xdr:row>7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4962525" y="1057275"/>
          <a:ext cx="914400" cy="161925"/>
        </a:xfrm>
        <a:prstGeom prst="accentCallout1">
          <a:avLst>
            <a:gd name="adj1" fmla="val -93750"/>
            <a:gd name="adj2" fmla="val 161763"/>
            <a:gd name="adj3" fmla="val 20587"/>
            <a:gd name="adj4" fmla="val -426041"/>
            <a:gd name="adj5" fmla="val 220587"/>
            <a:gd name="adj6" fmla="val -416666"/>
            <a:gd name="adj7" fmla="val 25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Systematik?</a:t>
          </a:r>
        </a:p>
      </xdr:txBody>
    </xdr:sp>
    <xdr:clientData/>
  </xdr:twoCellAnchor>
  <xdr:twoCellAnchor>
    <xdr:from>
      <xdr:col>4</xdr:col>
      <xdr:colOff>457200</xdr:colOff>
      <xdr:row>18</xdr:row>
      <xdr:rowOff>76200</xdr:rowOff>
    </xdr:from>
    <xdr:to>
      <xdr:col>7</xdr:col>
      <xdr:colOff>266700</xdr:colOff>
      <xdr:row>19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3762375" y="2990850"/>
          <a:ext cx="914400" cy="161925"/>
        </a:xfrm>
        <a:prstGeom prst="accentCallout1">
          <a:avLst>
            <a:gd name="adj1" fmla="val 72916"/>
            <a:gd name="adj2" fmla="val -244115"/>
            <a:gd name="adj3" fmla="val 58333"/>
            <a:gd name="adj4" fmla="val 20587"/>
            <a:gd name="adj5" fmla="val -294791"/>
            <a:gd name="adj6" fmla="val -973527"/>
            <a:gd name="adj7" fmla="val -285416"/>
            <a:gd name="adj8" fmla="val -9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Hart kodiert?</a:t>
          </a:r>
        </a:p>
      </xdr:txBody>
    </xdr:sp>
    <xdr:clientData/>
  </xdr:twoCellAnchor>
  <xdr:twoCellAnchor editAs="oneCell">
    <xdr:from>
      <xdr:col>10</xdr:col>
      <xdr:colOff>304800</xdr:colOff>
      <xdr:row>1</xdr:row>
      <xdr:rowOff>123825</xdr:rowOff>
    </xdr:from>
    <xdr:to>
      <xdr:col>13</xdr:col>
      <xdr:colOff>47625</xdr:colOff>
      <xdr:row>3</xdr:row>
      <xdr:rowOff>104775</xdr:rowOff>
    </xdr:to>
    <xdr:pic>
      <xdr:nvPicPr>
        <xdr:cNvPr id="4" name="btnRAErstel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0"/>
          <a:ext cx="2028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en\Port-IT\Container%20Terminal%20Roll-Out\Terminal%20Auftragssystem\technisches%20Konzept\Fachliches%20Feinkonzept\Feldzuordnung_Produkte_Auftragsko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RAUHUT~1\LOKALE~1\Temp\C.Notes.Data\CR#516%20-%20Rechnungsanlage%20-%20Sammelabrechnung%20v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dzuordnung AK EV_RÜ_AU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rechnungsdaten"/>
      <sheetName val="Rechnung"/>
      <sheetName val="Tarife"/>
      <sheetName val="Rechnungsanl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U5"/>
  <sheetViews>
    <sheetView tabSelected="1" workbookViewId="0" topLeftCell="A1">
      <selection activeCell="A1" sqref="A1"/>
    </sheetView>
  </sheetViews>
  <sheetFormatPr defaultColWidth="11.421875" defaultRowHeight="12.75"/>
  <cols>
    <col min="6" max="6" width="23.57421875" style="0" customWidth="1"/>
    <col min="33" max="33" width="12.8515625" style="0" customWidth="1"/>
  </cols>
  <sheetData>
    <row r="1" spans="1:73" s="16" customFormat="1" ht="15.75">
      <c r="A1" s="4" t="s">
        <v>0</v>
      </c>
      <c r="B1" s="1"/>
      <c r="N1" s="17"/>
      <c r="AL1" s="8"/>
      <c r="AM1" s="8"/>
      <c r="AN1" s="8"/>
      <c r="AO1" s="18"/>
      <c r="AP1" s="19"/>
      <c r="AQ1" s="20"/>
      <c r="AR1" s="8"/>
      <c r="AS1" s="8"/>
      <c r="AT1" s="21"/>
      <c r="AU1" s="22"/>
      <c r="AV1" s="8"/>
      <c r="AW1" s="22"/>
      <c r="AX1" s="23"/>
      <c r="AY1" s="23"/>
      <c r="AZ1" s="23"/>
      <c r="BA1" s="23"/>
      <c r="BB1" s="23"/>
      <c r="BC1" s="24"/>
      <c r="BD1" s="25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</row>
    <row r="2" spans="1:49" s="33" customFormat="1" ht="64.5" thickBo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6" t="s">
        <v>25</v>
      </c>
      <c r="Z2" s="26" t="s">
        <v>26</v>
      </c>
      <c r="AA2" s="26" t="s">
        <v>27</v>
      </c>
      <c r="AB2" s="26" t="s">
        <v>28</v>
      </c>
      <c r="AC2" s="26" t="s">
        <v>29</v>
      </c>
      <c r="AD2" s="26" t="s">
        <v>30</v>
      </c>
      <c r="AE2" s="26" t="s">
        <v>31</v>
      </c>
      <c r="AF2" s="26" t="s">
        <v>170</v>
      </c>
      <c r="AG2" s="27"/>
      <c r="AH2" s="27"/>
      <c r="AI2" s="27"/>
      <c r="AJ2" s="27"/>
      <c r="AK2" s="27"/>
      <c r="AL2" s="28" t="s">
        <v>172</v>
      </c>
      <c r="AM2" s="28" t="s">
        <v>173</v>
      </c>
      <c r="AN2" s="28" t="s">
        <v>174</v>
      </c>
      <c r="AO2" s="28" t="s">
        <v>175</v>
      </c>
      <c r="AP2" s="28" t="s">
        <v>176</v>
      </c>
      <c r="AQ2" s="29" t="s">
        <v>177</v>
      </c>
      <c r="AR2" s="28" t="s">
        <v>178</v>
      </c>
      <c r="AS2" s="28" t="s">
        <v>179</v>
      </c>
      <c r="AT2" s="30" t="s">
        <v>180</v>
      </c>
      <c r="AU2" s="31" t="s">
        <v>181</v>
      </c>
      <c r="AV2" s="32" t="s">
        <v>182</v>
      </c>
      <c r="AW2" s="31" t="s">
        <v>183</v>
      </c>
    </row>
    <row r="3" spans="1:37" s="2" customFormat="1" ht="25.5">
      <c r="A3" s="34" t="s">
        <v>33</v>
      </c>
      <c r="B3" s="34" t="s">
        <v>34</v>
      </c>
      <c r="C3" s="34" t="s">
        <v>35</v>
      </c>
      <c r="D3" s="34" t="s">
        <v>36</v>
      </c>
      <c r="E3" s="34" t="s">
        <v>62</v>
      </c>
      <c r="F3" s="34" t="s">
        <v>63</v>
      </c>
      <c r="G3" s="35" t="s">
        <v>37</v>
      </c>
      <c r="H3" s="34" t="s">
        <v>38</v>
      </c>
      <c r="I3" s="34" t="s">
        <v>39</v>
      </c>
      <c r="J3" s="34" t="s">
        <v>40</v>
      </c>
      <c r="K3" s="34" t="s">
        <v>41</v>
      </c>
      <c r="L3" s="34" t="s">
        <v>42</v>
      </c>
      <c r="M3" s="34" t="s">
        <v>43</v>
      </c>
      <c r="N3" s="36" t="s">
        <v>44</v>
      </c>
      <c r="O3" s="37" t="s">
        <v>45</v>
      </c>
      <c r="P3" s="34" t="s">
        <v>46</v>
      </c>
      <c r="Q3" s="34" t="s">
        <v>47</v>
      </c>
      <c r="R3" s="34" t="s">
        <v>48</v>
      </c>
      <c r="S3" s="38" t="s">
        <v>49</v>
      </c>
      <c r="T3" s="34" t="s">
        <v>50</v>
      </c>
      <c r="U3" s="34" t="s">
        <v>51</v>
      </c>
      <c r="V3" s="37" t="s">
        <v>52</v>
      </c>
      <c r="W3" s="34" t="s">
        <v>53</v>
      </c>
      <c r="X3" s="34" t="s">
        <v>54</v>
      </c>
      <c r="Y3" s="34" t="s">
        <v>55</v>
      </c>
      <c r="Z3" s="34" t="s">
        <v>56</v>
      </c>
      <c r="AA3" s="34" t="s">
        <v>57</v>
      </c>
      <c r="AB3" s="34" t="s">
        <v>58</v>
      </c>
      <c r="AC3" s="36" t="s">
        <v>59</v>
      </c>
      <c r="AD3" s="39">
        <f>IF($G3="Handling/ Umschlag Transit",IF(F3="V",HandlingVoll/2*N3,HandlingLeer/2*N3),IF($G3="Extra Handlings per Container / Hub",IF($N3&lt;&gt;0,$N3*ExtraHandling,""),IF($G3="Storage / Lagerung",IF($U3&lt;&gt;0,IF($F3="V",$U3*LagerungVoll,$U3*LagerungLeer),""),IF($G3="Verwiegung (CTR-Waage)",Verwiegung,IF($G3="Zollrevision",IF($N3=0,IF($T3=0,Zollrevision,Zollrevision+ZollrevisionStunde*$T3),ZollrevisionExtrahub+ZollrevisionStunde*$T3),AH3)))))</f>
      </c>
      <c r="AE3" s="34" t="s">
        <v>60</v>
      </c>
      <c r="AF3" s="34" t="s">
        <v>171</v>
      </c>
      <c r="AG3" s="34"/>
      <c r="AH3" s="40">
        <f>IF($G3="Hafenabgaben",IF($F3="V",HafenabgabenVoll*$Q3/1000,IF(LEFT($E3,2)="20",HafenabgabenLeer20,HafenabgabenLeer40)),IF($G3="Schadenaufnahme Photos",IF($N3=0,IF($T3=0,Schadenaufnahme,Schadenaufnahme+SchadenaufnahmeStunde*$T3),SchadenaufnahmeExtrahub+SchadenaufnahmeStunde*$T3),IF($G3="Siegelnummer (Plombe) liefern",PlombeLiefern,IF($G3="Siegelnummer (Plombe) anbringen / kontrollieren",PlombeAnbringen,IF($G3="Gefahrgutlabels liefern / anbringen",GefahrgutlabelsLiefern,IF($G3="Gefahrgutlabels entfernen (ex Import)",GefahrgutlabelsEntfernen,IF($G3="Reeferanschluss am Terminal",IF($H3=$I3,ReeferanschlussGleichentags,$W3*ReeferanschlussNacht+$X3*ReeferanschlussWochenende),IF($G3="Genset-Miete inkl. Montage und Demontage",GensetMontage+$V3*GensetMiete,AI3))))))))</f>
      </c>
      <c r="AI3" s="40">
        <f>IF($G3="Shuttle Rekingen",IF(LEFT($E3,2)="20",IF($F3="V",ShuttleRekingenVoll20,ShuttleRekingenLeer20),IF($F3="V",ShuttleRekingenVoll40,ShuttleRekingenLeer40)),IF($G3="Raildispatch",Raildispatch,IF(NOT(AC3="&lt;$PR-FIX&gt;"),AC3,"")))</f>
      </c>
      <c r="AJ3" s="34" t="s">
        <v>32</v>
      </c>
      <c r="AK3" s="34" t="s">
        <v>61</v>
      </c>
    </row>
    <row r="4" spans="1:56" s="5" customFormat="1" ht="25.5">
      <c r="A4" s="45"/>
      <c r="B4" s="46"/>
      <c r="C4" s="46"/>
      <c r="D4" s="45"/>
      <c r="E4" s="45"/>
      <c r="F4" s="45"/>
      <c r="G4" s="47"/>
      <c r="H4" s="48"/>
      <c r="I4" s="48"/>
      <c r="J4" s="48"/>
      <c r="K4" s="48"/>
      <c r="L4" s="48"/>
      <c r="M4" s="49"/>
      <c r="N4" s="50"/>
      <c r="O4" s="45"/>
      <c r="P4" s="51"/>
      <c r="Q4" s="52"/>
      <c r="R4" s="45"/>
      <c r="S4" s="53"/>
      <c r="T4" s="45"/>
      <c r="U4" s="45"/>
      <c r="V4" s="45"/>
      <c r="W4" s="45"/>
      <c r="X4" s="45"/>
      <c r="Y4" s="45"/>
      <c r="Z4" s="45"/>
      <c r="AA4" s="45"/>
      <c r="AB4" s="45"/>
      <c r="AC4" s="54"/>
      <c r="AD4" s="55"/>
      <c r="AE4" s="45"/>
      <c r="AF4" s="56"/>
      <c r="AG4" s="56"/>
      <c r="AH4" s="54"/>
      <c r="AI4" s="54"/>
      <c r="AJ4" s="57"/>
      <c r="AK4" s="57"/>
      <c r="AL4" s="41" t="str">
        <f>IF(H3&lt;&gt;"",H3,IF(K3&lt;&gt;"",K3,""))</f>
        <v>&lt;$DAT-IN&gt;</v>
      </c>
      <c r="AM4" s="41" t="str">
        <f>IF(I3&lt;&gt;"",I3,IF(L3&lt;&gt;"",L3,""))</f>
        <v>&lt;$DAT-OUT&gt;</v>
      </c>
      <c r="AN4" s="41" t="str">
        <f>IF(J3&lt;&gt;"",J3,IF(M3&lt;&gt;"",M3,""))</f>
        <v>&lt;$DAT&gt;</v>
      </c>
      <c r="AO4" s="42" t="str">
        <f>IF(N3&lt;&gt;"",N3,"")</f>
        <v>&lt;$ANZ-H&gt;</v>
      </c>
      <c r="AP4" s="42" t="str">
        <f>CONCATENATE(IF(O3&lt;&gt;"",O3,""),IF(S3&lt;&gt;"",S3,""))</f>
        <v>&lt;$AUT&gt;&lt;$TURN-OUT&gt;</v>
      </c>
      <c r="AQ4" s="42" t="str">
        <f>CONCATENATE(IF(U3&lt;&gt;"",U3,""),IF(V3&lt;&gt;"",V3,""),IF(T3&lt;&gt;"",T3,""))</f>
        <v>&lt;$ANZ-TEUT&gt;&lt;$ANZ-T&gt;&lt;$ANZ-PSTD&gt;</v>
      </c>
      <c r="AR4" s="42" t="str">
        <f>CONCATENATE(IF(R3&lt;&gt;"",R3,""),IF(X3&lt;&gt;"",X3,""))</f>
        <v>&lt;$VON-NACH&gt;&lt;$ANZ-WE&gt;</v>
      </c>
      <c r="AS4" s="42" t="str">
        <f>CONCATENATE(IF(P3&lt;&gt;"",P3,""),IF(Y3&lt;&gt;"",Y3,""))</f>
        <v>&lt;$DL-TYP&gt;&lt;$TRANSP&gt;</v>
      </c>
      <c r="AT4" s="43" t="str">
        <f>CONCATENATE(IF(Q3&lt;&gt;"",Q3,""),IF(Z3&lt;&gt;"",Z3,""))</f>
        <v>&lt;$BR-GEW&gt;&lt;$ANZ-KM&gt;</v>
      </c>
      <c r="AU4" s="44" t="str">
        <f>IF(AC3&lt;&gt;"",AC3,"")</f>
        <v>&lt;$PR-FIX&gt;</v>
      </c>
      <c r="AV4" s="42" t="str">
        <f>IF(AE3&lt;&gt;"",AE3,"")</f>
        <v>&lt;$MWST-S&gt;</v>
      </c>
      <c r="AW4" s="42">
        <f>IF(AD3&lt;&gt;"",AD3,"")</f>
      </c>
      <c r="AX4" s="6"/>
      <c r="AY4" s="6"/>
      <c r="AZ4" s="6"/>
      <c r="BA4" s="6"/>
      <c r="BB4" s="6"/>
      <c r="BD4" s="7"/>
    </row>
    <row r="5" ht="12.75">
      <c r="AD5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0:I37"/>
  <sheetViews>
    <sheetView workbookViewId="0" topLeftCell="A1">
      <selection activeCell="C38" sqref="C38"/>
    </sheetView>
  </sheetViews>
  <sheetFormatPr defaultColWidth="11.421875" defaultRowHeight="12.75"/>
  <cols>
    <col min="1" max="1" width="18.28125" style="0" customWidth="1"/>
    <col min="4" max="4" width="8.421875" style="0" customWidth="1"/>
    <col min="5" max="5" width="13.7109375" style="0" customWidth="1"/>
    <col min="6" max="6" width="2.140625" style="0" customWidth="1"/>
    <col min="7" max="7" width="0.71875" style="0" customWidth="1"/>
  </cols>
  <sheetData>
    <row r="10" spans="1:8" ht="12.75">
      <c r="A10" s="62"/>
      <c r="E10" t="s">
        <v>184</v>
      </c>
      <c r="H10" s="63">
        <v>200467</v>
      </c>
    </row>
    <row r="11" ht="12.75">
      <c r="A11" s="62"/>
    </row>
    <row r="12" spans="1:8" ht="12.75">
      <c r="A12" s="62"/>
      <c r="H12" s="64"/>
    </row>
    <row r="13" spans="1:9" ht="12.75">
      <c r="A13" s="62"/>
      <c r="E13" t="s">
        <v>185</v>
      </c>
      <c r="F13" s="65" t="s">
        <v>186</v>
      </c>
      <c r="H13" s="66"/>
      <c r="I13" s="62"/>
    </row>
    <row r="14" spans="1:9" ht="12.75">
      <c r="A14" s="62"/>
      <c r="E14" t="s">
        <v>187</v>
      </c>
      <c r="F14" s="65" t="s">
        <v>186</v>
      </c>
      <c r="H14" s="62"/>
      <c r="I14" s="62"/>
    </row>
    <row r="15" spans="5:9" ht="12.75">
      <c r="E15" t="s">
        <v>188</v>
      </c>
      <c r="F15" s="65" t="s">
        <v>186</v>
      </c>
      <c r="H15" s="62"/>
      <c r="I15" s="62"/>
    </row>
    <row r="16" spans="5:9" ht="12.75">
      <c r="E16" t="s">
        <v>189</v>
      </c>
      <c r="F16" s="65" t="s">
        <v>186</v>
      </c>
      <c r="H16" s="62"/>
      <c r="I16" s="62"/>
    </row>
    <row r="17" spans="5:9" ht="12.75">
      <c r="E17" t="s">
        <v>190</v>
      </c>
      <c r="F17" s="65" t="s">
        <v>186</v>
      </c>
      <c r="H17" s="63"/>
      <c r="I17" s="62"/>
    </row>
    <row r="19" spans="1:2" ht="12.75">
      <c r="A19" t="s">
        <v>191</v>
      </c>
      <c r="B19" t="s">
        <v>192</v>
      </c>
    </row>
    <row r="22" spans="1:9" ht="21.75" customHeight="1">
      <c r="A22" s="67" t="s">
        <v>193</v>
      </c>
      <c r="B22" s="67"/>
      <c r="C22" s="67"/>
      <c r="D22" s="67"/>
      <c r="E22" s="67"/>
      <c r="F22" s="67"/>
      <c r="G22" s="67"/>
      <c r="H22" s="67" t="s">
        <v>194</v>
      </c>
      <c r="I22" s="67" t="s">
        <v>182</v>
      </c>
    </row>
    <row r="24" spans="1:9" ht="12.75">
      <c r="A24" s="62" t="s">
        <v>195</v>
      </c>
      <c r="B24" s="62"/>
      <c r="C24" s="62"/>
      <c r="G24" s="68"/>
      <c r="H24" s="69">
        <v>29288</v>
      </c>
      <c r="I24">
        <v>32</v>
      </c>
    </row>
    <row r="26" spans="3:4" ht="12.75">
      <c r="C26" s="68" t="s">
        <v>194</v>
      </c>
      <c r="D26" s="68"/>
    </row>
    <row r="27" spans="1:4" ht="12.75">
      <c r="A27" t="s">
        <v>196</v>
      </c>
      <c r="C27" s="70">
        <v>29288</v>
      </c>
      <c r="D27" s="70"/>
    </row>
    <row r="28" spans="5:6" ht="12.75">
      <c r="E28" s="69"/>
      <c r="F28" s="69"/>
    </row>
    <row r="29" spans="1:9" s="71" customFormat="1" ht="19.5" customHeight="1" thickBot="1">
      <c r="A29" s="71" t="s">
        <v>197</v>
      </c>
      <c r="G29" s="72"/>
      <c r="H29" s="73">
        <f>SUM(H24:H27)</f>
        <v>29288</v>
      </c>
      <c r="I29" s="72"/>
    </row>
    <row r="30" ht="13.5" thickTop="1"/>
    <row r="37" ht="12.75">
      <c r="A37" s="74"/>
    </row>
  </sheetData>
  <printOptions/>
  <pageMargins left="0.74" right="0.52" top="0.49" bottom="1.24" header="0.4921259845" footer="0.4921259845"/>
  <pageSetup fitToHeight="1" fitToWidth="1" horizontalDpi="600" verticalDpi="600" orientation="portrait" paperSize="9" r:id="rId2"/>
  <headerFooter alignWithMargins="0">
    <oddFooter>&amp;LDIESE RECHNUNG IST ZAHLBAR BEI ERHALT.
WIR BITTEN UM SOFORTIGE ZAHLUNG. BESTEN DANK!
BASLER KANTONALBANK, BASEL - KONO 16.420.170.16 / CLEARING: 770
IBAN: CH38 0077 0016 0420 1701 6 / SWIFT: BKBBCHBB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2" width="12.28125" style="0" customWidth="1"/>
    <col min="6" max="6" width="23.57421875" style="0" customWidth="1"/>
    <col min="33" max="33" width="12.851562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4" sqref="B44"/>
    </sheetView>
  </sheetViews>
  <sheetFormatPr defaultColWidth="11.421875" defaultRowHeight="12.75"/>
  <cols>
    <col min="1" max="1" width="43.8515625" style="5" customWidth="1"/>
    <col min="2" max="2" width="44.57421875" style="5" bestFit="1" customWidth="1"/>
    <col min="3" max="3" width="71.8515625" style="5" hidden="1" customWidth="1"/>
    <col min="4" max="4" width="44.57421875" style="11" hidden="1" customWidth="1"/>
    <col min="5" max="5" width="9.28125" style="5" bestFit="1" customWidth="1"/>
    <col min="6" max="6" width="11.421875" style="11" customWidth="1"/>
    <col min="7" max="7" width="44.57421875" style="5" bestFit="1" customWidth="1"/>
    <col min="8" max="16384" width="11.421875" style="5" customWidth="1"/>
  </cols>
  <sheetData>
    <row r="1" spans="1:7" ht="18">
      <c r="A1" s="9"/>
      <c r="B1" s="9"/>
      <c r="G1" s="9"/>
    </row>
    <row r="2" spans="1:8" ht="12.75">
      <c r="A2" s="12" t="s">
        <v>86</v>
      </c>
      <c r="B2" s="12" t="s">
        <v>87</v>
      </c>
      <c r="C2" s="12" t="s">
        <v>88</v>
      </c>
      <c r="D2" s="58" t="s">
        <v>89</v>
      </c>
      <c r="E2" s="12" t="s">
        <v>90</v>
      </c>
      <c r="F2" s="58" t="s">
        <v>91</v>
      </c>
      <c r="G2" s="12" t="s">
        <v>92</v>
      </c>
      <c r="H2" s="10" t="s">
        <v>93</v>
      </c>
    </row>
    <row r="3" spans="1:8" ht="12.75">
      <c r="A3" s="15" t="s">
        <v>76</v>
      </c>
      <c r="B3" s="15"/>
      <c r="C3" s="15" t="s">
        <v>76</v>
      </c>
      <c r="D3" s="14"/>
      <c r="E3" s="15" t="s">
        <v>94</v>
      </c>
      <c r="F3" s="14"/>
      <c r="G3" s="15" t="s">
        <v>29</v>
      </c>
      <c r="H3" s="13" t="s">
        <v>95</v>
      </c>
    </row>
    <row r="4" spans="1:8" ht="12.75">
      <c r="A4" s="15" t="s">
        <v>77</v>
      </c>
      <c r="B4" s="15" t="s">
        <v>96</v>
      </c>
      <c r="C4" s="15"/>
      <c r="D4" s="14" t="s">
        <v>97</v>
      </c>
      <c r="E4" s="15" t="s">
        <v>94</v>
      </c>
      <c r="F4" s="14"/>
      <c r="G4" s="15" t="s">
        <v>98</v>
      </c>
      <c r="H4" s="13" t="s">
        <v>95</v>
      </c>
    </row>
    <row r="5" spans="1:8" ht="12.75">
      <c r="A5" s="15" t="s">
        <v>78</v>
      </c>
      <c r="B5" s="15"/>
      <c r="C5" s="15" t="s">
        <v>78</v>
      </c>
      <c r="D5" s="14"/>
      <c r="E5" s="15" t="s">
        <v>94</v>
      </c>
      <c r="F5" s="14"/>
      <c r="G5" s="15" t="s">
        <v>78</v>
      </c>
      <c r="H5" s="13" t="s">
        <v>95</v>
      </c>
    </row>
    <row r="6" spans="1:8" ht="12.75">
      <c r="A6" s="15" t="s">
        <v>64</v>
      </c>
      <c r="B6" s="15"/>
      <c r="C6" s="15" t="s">
        <v>64</v>
      </c>
      <c r="D6" s="14"/>
      <c r="E6" s="15" t="s">
        <v>94</v>
      </c>
      <c r="F6" s="14">
        <v>28</v>
      </c>
      <c r="G6" s="15" t="s">
        <v>99</v>
      </c>
      <c r="H6" s="13" t="s">
        <v>100</v>
      </c>
    </row>
    <row r="7" spans="1:8" ht="12.75">
      <c r="A7" s="15" t="s">
        <v>101</v>
      </c>
      <c r="B7" s="15" t="s">
        <v>102</v>
      </c>
      <c r="C7" s="15" t="s">
        <v>103</v>
      </c>
      <c r="D7" s="14" t="s">
        <v>104</v>
      </c>
      <c r="E7" s="15" t="s">
        <v>94</v>
      </c>
      <c r="F7" s="14">
        <v>75</v>
      </c>
      <c r="G7" s="15" t="s">
        <v>105</v>
      </c>
      <c r="H7" s="13" t="s">
        <v>100</v>
      </c>
    </row>
    <row r="8" spans="1:8" ht="12.75">
      <c r="A8" s="15" t="s">
        <v>101</v>
      </c>
      <c r="B8" s="15" t="s">
        <v>106</v>
      </c>
      <c r="C8" s="15" t="s">
        <v>103</v>
      </c>
      <c r="D8" s="14" t="s">
        <v>106</v>
      </c>
      <c r="E8" s="15" t="s">
        <v>94</v>
      </c>
      <c r="F8" s="14">
        <v>25</v>
      </c>
      <c r="G8" s="15" t="s">
        <v>107</v>
      </c>
      <c r="H8" s="13" t="s">
        <v>100</v>
      </c>
    </row>
    <row r="9" spans="1:8" ht="12.75">
      <c r="A9" s="15" t="s">
        <v>108</v>
      </c>
      <c r="B9" s="15" t="s">
        <v>109</v>
      </c>
      <c r="C9" s="15" t="s">
        <v>74</v>
      </c>
      <c r="D9" s="14"/>
      <c r="E9" s="15" t="s">
        <v>94</v>
      </c>
      <c r="F9" s="14">
        <v>150</v>
      </c>
      <c r="G9" s="15" t="s">
        <v>110</v>
      </c>
      <c r="H9" s="13" t="s">
        <v>100</v>
      </c>
    </row>
    <row r="10" spans="1:8" ht="12.75">
      <c r="A10" s="15" t="s">
        <v>108</v>
      </c>
      <c r="B10" s="15" t="s">
        <v>111</v>
      </c>
      <c r="C10" s="15" t="s">
        <v>74</v>
      </c>
      <c r="D10" s="14"/>
      <c r="E10" s="15" t="s">
        <v>94</v>
      </c>
      <c r="F10" s="14">
        <v>75</v>
      </c>
      <c r="G10" s="15" t="s">
        <v>112</v>
      </c>
      <c r="H10" s="13" t="s">
        <v>100</v>
      </c>
    </row>
    <row r="11" spans="1:8" ht="12.75">
      <c r="A11" s="15" t="s">
        <v>68</v>
      </c>
      <c r="B11" s="15"/>
      <c r="C11" s="15"/>
      <c r="D11" s="14" t="s">
        <v>113</v>
      </c>
      <c r="E11" s="15" t="s">
        <v>94</v>
      </c>
      <c r="F11" s="14">
        <v>1.5</v>
      </c>
      <c r="G11" s="15" t="s">
        <v>114</v>
      </c>
      <c r="H11" s="13" t="s">
        <v>100</v>
      </c>
    </row>
    <row r="12" spans="1:8" ht="12.75">
      <c r="A12" s="15" t="s">
        <v>68</v>
      </c>
      <c r="B12" s="15"/>
      <c r="C12" s="15"/>
      <c r="D12" s="14" t="s">
        <v>115</v>
      </c>
      <c r="E12" s="15" t="s">
        <v>94</v>
      </c>
      <c r="F12" s="14">
        <v>3</v>
      </c>
      <c r="G12" s="15" t="s">
        <v>116</v>
      </c>
      <c r="H12" s="13" t="s">
        <v>100</v>
      </c>
    </row>
    <row r="13" spans="1:8" ht="12.75">
      <c r="A13" s="15" t="s">
        <v>68</v>
      </c>
      <c r="B13" s="15"/>
      <c r="C13" s="15"/>
      <c r="D13" s="14" t="s">
        <v>117</v>
      </c>
      <c r="E13" s="15" t="s">
        <v>94</v>
      </c>
      <c r="F13" s="14">
        <v>4.5</v>
      </c>
      <c r="G13" s="15" t="s">
        <v>118</v>
      </c>
      <c r="H13" s="13" t="s">
        <v>100</v>
      </c>
    </row>
    <row r="14" spans="1:8" ht="12.75">
      <c r="A14" s="15" t="s">
        <v>119</v>
      </c>
      <c r="B14" s="59"/>
      <c r="C14" s="15" t="s">
        <v>120</v>
      </c>
      <c r="D14" s="14" t="s">
        <v>121</v>
      </c>
      <c r="E14" s="15" t="s">
        <v>94</v>
      </c>
      <c r="F14" s="14">
        <v>56</v>
      </c>
      <c r="G14" s="59" t="s">
        <v>122</v>
      </c>
      <c r="H14" s="13" t="s">
        <v>100</v>
      </c>
    </row>
    <row r="15" spans="1:8" ht="12.75">
      <c r="A15" s="15" t="s">
        <v>119</v>
      </c>
      <c r="B15" s="59"/>
      <c r="C15" s="15" t="s">
        <v>73</v>
      </c>
      <c r="D15" s="14" t="s">
        <v>123</v>
      </c>
      <c r="E15" s="15" t="s">
        <v>94</v>
      </c>
      <c r="F15" s="14">
        <v>56</v>
      </c>
      <c r="G15" s="59" t="s">
        <v>124</v>
      </c>
      <c r="H15" s="13" t="s">
        <v>100</v>
      </c>
    </row>
    <row r="16" spans="1:8" ht="12.75">
      <c r="A16" s="15" t="s">
        <v>125</v>
      </c>
      <c r="B16" s="15"/>
      <c r="C16" s="15" t="s">
        <v>65</v>
      </c>
      <c r="D16" s="14" t="s">
        <v>121</v>
      </c>
      <c r="E16" s="15" t="s">
        <v>94</v>
      </c>
      <c r="F16" s="14">
        <v>2.5</v>
      </c>
      <c r="G16" s="15" t="s">
        <v>126</v>
      </c>
      <c r="H16" s="13" t="s">
        <v>100</v>
      </c>
    </row>
    <row r="17" spans="1:8" ht="12.75">
      <c r="A17" s="15" t="s">
        <v>125</v>
      </c>
      <c r="B17" s="15"/>
      <c r="C17" s="15" t="s">
        <v>65</v>
      </c>
      <c r="D17" s="14" t="s">
        <v>123</v>
      </c>
      <c r="E17" s="15" t="s">
        <v>94</v>
      </c>
      <c r="F17" s="14">
        <v>2</v>
      </c>
      <c r="G17" s="15" t="s">
        <v>127</v>
      </c>
      <c r="H17" s="13" t="s">
        <v>100</v>
      </c>
    </row>
    <row r="18" spans="1:8" ht="12.75">
      <c r="A18" s="15" t="s">
        <v>79</v>
      </c>
      <c r="B18" s="15"/>
      <c r="C18" s="15" t="s">
        <v>79</v>
      </c>
      <c r="D18" s="14"/>
      <c r="E18" s="15" t="s">
        <v>94</v>
      </c>
      <c r="F18" s="14"/>
      <c r="G18" s="15" t="s">
        <v>128</v>
      </c>
      <c r="H18" s="13" t="s">
        <v>95</v>
      </c>
    </row>
    <row r="19" spans="1:8" ht="12.75">
      <c r="A19" s="15" t="s">
        <v>67</v>
      </c>
      <c r="B19" s="15"/>
      <c r="C19" s="15" t="s">
        <v>67</v>
      </c>
      <c r="D19" s="14" t="s">
        <v>129</v>
      </c>
      <c r="E19" s="15" t="s">
        <v>94</v>
      </c>
      <c r="F19" s="14">
        <v>37.5</v>
      </c>
      <c r="G19" s="15" t="s">
        <v>67</v>
      </c>
      <c r="H19" s="13" t="s">
        <v>100</v>
      </c>
    </row>
    <row r="20" spans="1:8" ht="12.75">
      <c r="A20" s="15" t="s">
        <v>67</v>
      </c>
      <c r="B20" s="15"/>
      <c r="C20" s="15" t="s">
        <v>67</v>
      </c>
      <c r="D20" s="14" t="s">
        <v>130</v>
      </c>
      <c r="E20" s="15" t="s">
        <v>94</v>
      </c>
      <c r="F20" s="14">
        <v>82.5</v>
      </c>
      <c r="G20" s="15" t="s">
        <v>131</v>
      </c>
      <c r="H20" s="13" t="s">
        <v>100</v>
      </c>
    </row>
    <row r="21" spans="1:8" ht="12.75">
      <c r="A21" s="15" t="s">
        <v>67</v>
      </c>
      <c r="B21" s="15"/>
      <c r="C21" s="15" t="s">
        <v>67</v>
      </c>
      <c r="D21" s="14" t="s">
        <v>132</v>
      </c>
      <c r="E21" s="15" t="s">
        <v>94</v>
      </c>
      <c r="F21" s="14">
        <v>61</v>
      </c>
      <c r="G21" s="15" t="s">
        <v>133</v>
      </c>
      <c r="H21" s="13" t="s">
        <v>100</v>
      </c>
    </row>
    <row r="22" spans="1:8" ht="12.75">
      <c r="A22" s="15" t="s">
        <v>134</v>
      </c>
      <c r="B22" s="15" t="s">
        <v>135</v>
      </c>
      <c r="C22" s="15" t="s">
        <v>70</v>
      </c>
      <c r="D22" s="14"/>
      <c r="E22" s="15" t="s">
        <v>94</v>
      </c>
      <c r="F22" s="14">
        <v>6.5</v>
      </c>
      <c r="G22" s="15" t="s">
        <v>136</v>
      </c>
      <c r="H22" s="13" t="s">
        <v>100</v>
      </c>
    </row>
    <row r="23" spans="1:8" ht="12.75">
      <c r="A23" s="15" t="s">
        <v>134</v>
      </c>
      <c r="B23" s="15" t="s">
        <v>137</v>
      </c>
      <c r="C23" s="15" t="s">
        <v>71</v>
      </c>
      <c r="D23" s="14"/>
      <c r="E23" s="15" t="s">
        <v>94</v>
      </c>
      <c r="F23" s="14">
        <v>15</v>
      </c>
      <c r="G23" s="15" t="s">
        <v>138</v>
      </c>
      <c r="H23" s="13" t="s">
        <v>100</v>
      </c>
    </row>
    <row r="24" spans="1:8" ht="12.75">
      <c r="A24" s="15" t="s">
        <v>134</v>
      </c>
      <c r="B24" s="15" t="s">
        <v>139</v>
      </c>
      <c r="C24" s="15" t="s">
        <v>71</v>
      </c>
      <c r="D24" s="14"/>
      <c r="E24" s="15" t="s">
        <v>94</v>
      </c>
      <c r="F24" s="14">
        <v>15</v>
      </c>
      <c r="G24" s="15" t="s">
        <v>140</v>
      </c>
      <c r="H24" s="13" t="s">
        <v>100</v>
      </c>
    </row>
    <row r="25" spans="1:8" ht="12.75">
      <c r="A25" s="15" t="s">
        <v>80</v>
      </c>
      <c r="B25" s="15" t="s">
        <v>96</v>
      </c>
      <c r="C25" s="15"/>
      <c r="D25" s="14" t="s">
        <v>97</v>
      </c>
      <c r="E25" s="15" t="s">
        <v>94</v>
      </c>
      <c r="F25" s="14">
        <v>110</v>
      </c>
      <c r="G25" s="15" t="s">
        <v>141</v>
      </c>
      <c r="H25" s="13" t="s">
        <v>142</v>
      </c>
    </row>
    <row r="26" spans="1:8" ht="12.75">
      <c r="A26" s="15" t="s">
        <v>81</v>
      </c>
      <c r="B26" s="15"/>
      <c r="C26" s="15" t="s">
        <v>81</v>
      </c>
      <c r="D26" s="14"/>
      <c r="E26" s="15" t="s">
        <v>94</v>
      </c>
      <c r="F26" s="14">
        <v>20</v>
      </c>
      <c r="G26" s="15" t="s">
        <v>81</v>
      </c>
      <c r="H26" s="13" t="s">
        <v>100</v>
      </c>
    </row>
    <row r="27" spans="1:8" ht="12.75">
      <c r="A27" s="15" t="s">
        <v>143</v>
      </c>
      <c r="B27" s="15" t="s">
        <v>144</v>
      </c>
      <c r="C27" s="15" t="s">
        <v>72</v>
      </c>
      <c r="D27" s="14"/>
      <c r="E27" s="15" t="s">
        <v>94</v>
      </c>
      <c r="F27" s="14">
        <v>35</v>
      </c>
      <c r="G27" s="15" t="s">
        <v>145</v>
      </c>
      <c r="H27" s="13" t="s">
        <v>100</v>
      </c>
    </row>
    <row r="28" spans="1:8" ht="12.75">
      <c r="A28" s="15" t="s">
        <v>143</v>
      </c>
      <c r="B28" s="15" t="s">
        <v>144</v>
      </c>
      <c r="C28" s="15" t="s">
        <v>72</v>
      </c>
      <c r="D28" s="14"/>
      <c r="E28" s="15" t="s">
        <v>94</v>
      </c>
      <c r="F28" s="14">
        <v>45</v>
      </c>
      <c r="G28" s="15" t="s">
        <v>146</v>
      </c>
      <c r="H28" s="13" t="s">
        <v>100</v>
      </c>
    </row>
    <row r="29" spans="1:8" ht="12.75">
      <c r="A29" s="15" t="s">
        <v>143</v>
      </c>
      <c r="B29" s="15" t="s">
        <v>144</v>
      </c>
      <c r="C29" s="15" t="s">
        <v>72</v>
      </c>
      <c r="D29" s="14"/>
      <c r="E29" s="15" t="s">
        <v>94</v>
      </c>
      <c r="F29" s="14">
        <v>135</v>
      </c>
      <c r="G29" s="15" t="s">
        <v>147</v>
      </c>
      <c r="H29" s="13" t="s">
        <v>100</v>
      </c>
    </row>
    <row r="30" spans="1:8" ht="12.75">
      <c r="A30" s="15" t="s">
        <v>82</v>
      </c>
      <c r="B30" s="15" t="s">
        <v>96</v>
      </c>
      <c r="C30" s="15"/>
      <c r="D30" s="14" t="s">
        <v>97</v>
      </c>
      <c r="E30" s="15" t="s">
        <v>94</v>
      </c>
      <c r="F30" s="14"/>
      <c r="G30" s="15" t="s">
        <v>148</v>
      </c>
      <c r="H30" s="13" t="s">
        <v>95</v>
      </c>
    </row>
    <row r="31" spans="1:8" ht="12.75">
      <c r="A31" s="15" t="s">
        <v>149</v>
      </c>
      <c r="B31" s="15" t="s">
        <v>150</v>
      </c>
      <c r="C31" s="15" t="s">
        <v>69</v>
      </c>
      <c r="D31" s="14" t="s">
        <v>129</v>
      </c>
      <c r="E31" s="15" t="s">
        <v>94</v>
      </c>
      <c r="F31" s="14">
        <v>15</v>
      </c>
      <c r="G31" s="15" t="s">
        <v>149</v>
      </c>
      <c r="H31" s="13" t="s">
        <v>100</v>
      </c>
    </row>
    <row r="32" spans="1:8" ht="12.75">
      <c r="A32" s="15" t="s">
        <v>149</v>
      </c>
      <c r="B32" s="15" t="s">
        <v>150</v>
      </c>
      <c r="C32" s="15" t="s">
        <v>69</v>
      </c>
      <c r="D32" s="14" t="s">
        <v>130</v>
      </c>
      <c r="E32" s="15" t="s">
        <v>94</v>
      </c>
      <c r="F32" s="14">
        <v>60</v>
      </c>
      <c r="G32" s="15" t="s">
        <v>151</v>
      </c>
      <c r="H32" s="13" t="s">
        <v>100</v>
      </c>
    </row>
    <row r="33" spans="1:8" ht="12.75">
      <c r="A33" s="15" t="s">
        <v>149</v>
      </c>
      <c r="B33" s="15" t="s">
        <v>150</v>
      </c>
      <c r="C33" s="15" t="s">
        <v>69</v>
      </c>
      <c r="D33" s="14" t="s">
        <v>132</v>
      </c>
      <c r="E33" s="15" t="s">
        <v>94</v>
      </c>
      <c r="F33" s="14">
        <v>61</v>
      </c>
      <c r="G33" s="15" t="s">
        <v>152</v>
      </c>
      <c r="H33" s="13" t="s">
        <v>100</v>
      </c>
    </row>
    <row r="34" spans="1:8" ht="12.75">
      <c r="A34" s="15" t="s">
        <v>153</v>
      </c>
      <c r="B34" s="15"/>
      <c r="C34" s="15" t="s">
        <v>153</v>
      </c>
      <c r="D34" s="14" t="s">
        <v>115</v>
      </c>
      <c r="E34" s="15" t="s">
        <v>94</v>
      </c>
      <c r="F34" s="14"/>
      <c r="G34" s="15" t="s">
        <v>154</v>
      </c>
      <c r="H34" s="13" t="s">
        <v>100</v>
      </c>
    </row>
    <row r="35" spans="1:8" ht="12.75">
      <c r="A35" s="15" t="s">
        <v>153</v>
      </c>
      <c r="B35" s="15"/>
      <c r="C35" s="15" t="s">
        <v>153</v>
      </c>
      <c r="D35" s="14" t="s">
        <v>117</v>
      </c>
      <c r="E35" s="15" t="s">
        <v>94</v>
      </c>
      <c r="F35" s="14"/>
      <c r="G35" s="15" t="s">
        <v>155</v>
      </c>
      <c r="H35" s="13" t="s">
        <v>100</v>
      </c>
    </row>
    <row r="36" spans="1:8" ht="12.75">
      <c r="A36" s="15" t="s">
        <v>153</v>
      </c>
      <c r="B36" s="15"/>
      <c r="C36" s="15" t="s">
        <v>153</v>
      </c>
      <c r="D36" s="14" t="s">
        <v>156</v>
      </c>
      <c r="E36" s="15" t="s">
        <v>94</v>
      </c>
      <c r="F36" s="14"/>
      <c r="G36" s="15" t="s">
        <v>157</v>
      </c>
      <c r="H36" s="13" t="s">
        <v>100</v>
      </c>
    </row>
    <row r="37" spans="1:8" ht="12.75">
      <c r="A37" s="15" t="s">
        <v>153</v>
      </c>
      <c r="B37" s="15"/>
      <c r="C37" s="15" t="s">
        <v>153</v>
      </c>
      <c r="D37" s="14" t="s">
        <v>158</v>
      </c>
      <c r="E37" s="15" t="s">
        <v>94</v>
      </c>
      <c r="F37" s="14"/>
      <c r="G37" s="15" t="s">
        <v>159</v>
      </c>
      <c r="H37" s="13" t="s">
        <v>100</v>
      </c>
    </row>
    <row r="38" spans="1:8" ht="12.75">
      <c r="A38" s="15" t="s">
        <v>75</v>
      </c>
      <c r="B38" s="15"/>
      <c r="C38" s="15" t="s">
        <v>75</v>
      </c>
      <c r="D38" s="14" t="s">
        <v>115</v>
      </c>
      <c r="E38" s="15" t="s">
        <v>94</v>
      </c>
      <c r="F38" s="14">
        <v>140</v>
      </c>
      <c r="G38" s="15" t="s">
        <v>160</v>
      </c>
      <c r="H38" s="13" t="s">
        <v>100</v>
      </c>
    </row>
    <row r="39" spans="1:8" ht="12.75">
      <c r="A39" s="15" t="s">
        <v>75</v>
      </c>
      <c r="B39" s="15"/>
      <c r="C39" s="15" t="s">
        <v>75</v>
      </c>
      <c r="D39" s="14" t="s">
        <v>117</v>
      </c>
      <c r="E39" s="15" t="s">
        <v>94</v>
      </c>
      <c r="F39" s="14">
        <v>215</v>
      </c>
      <c r="G39" s="15" t="s">
        <v>161</v>
      </c>
      <c r="H39" s="13" t="s">
        <v>100</v>
      </c>
    </row>
    <row r="40" spans="1:8" ht="12.75">
      <c r="A40" s="15" t="s">
        <v>75</v>
      </c>
      <c r="B40" s="15"/>
      <c r="C40" s="15" t="s">
        <v>75</v>
      </c>
      <c r="D40" s="14" t="s">
        <v>156</v>
      </c>
      <c r="E40" s="15" t="s">
        <v>94</v>
      </c>
      <c r="F40" s="14">
        <v>200</v>
      </c>
      <c r="G40" s="15" t="s">
        <v>162</v>
      </c>
      <c r="H40" s="13" t="s">
        <v>100</v>
      </c>
    </row>
    <row r="41" spans="1:8" ht="12.75">
      <c r="A41" s="15" t="s">
        <v>75</v>
      </c>
      <c r="B41" s="15"/>
      <c r="C41" s="15" t="s">
        <v>75</v>
      </c>
      <c r="D41" s="14" t="s">
        <v>158</v>
      </c>
      <c r="E41" s="15" t="s">
        <v>94</v>
      </c>
      <c r="F41" s="14">
        <v>250</v>
      </c>
      <c r="G41" s="15" t="s">
        <v>163</v>
      </c>
      <c r="H41" s="13" t="s">
        <v>100</v>
      </c>
    </row>
    <row r="42" spans="1:8" ht="12.75">
      <c r="A42" s="15" t="s">
        <v>83</v>
      </c>
      <c r="B42" s="15"/>
      <c r="C42" s="15" t="s">
        <v>83</v>
      </c>
      <c r="D42" s="14"/>
      <c r="E42" s="15" t="s">
        <v>94</v>
      </c>
      <c r="F42" s="14">
        <v>20</v>
      </c>
      <c r="G42" s="15" t="s">
        <v>83</v>
      </c>
      <c r="H42" s="13" t="s">
        <v>95</v>
      </c>
    </row>
    <row r="43" spans="1:8" ht="12.75">
      <c r="A43" s="15" t="s">
        <v>164</v>
      </c>
      <c r="B43" s="15" t="s">
        <v>165</v>
      </c>
      <c r="C43" s="15"/>
      <c r="D43" s="14"/>
      <c r="E43" s="15" t="s">
        <v>94</v>
      </c>
      <c r="F43" s="14">
        <v>30</v>
      </c>
      <c r="G43" s="15" t="s">
        <v>164</v>
      </c>
      <c r="H43" s="13" t="s">
        <v>100</v>
      </c>
    </row>
    <row r="44" spans="1:8" ht="12.75">
      <c r="A44" s="15" t="s">
        <v>66</v>
      </c>
      <c r="B44" s="15"/>
      <c r="C44" s="15" t="s">
        <v>66</v>
      </c>
      <c r="D44" s="14" t="s">
        <v>129</v>
      </c>
      <c r="E44" s="15" t="s">
        <v>94</v>
      </c>
      <c r="F44" s="14">
        <v>37.5</v>
      </c>
      <c r="G44" s="15" t="s">
        <v>66</v>
      </c>
      <c r="H44" s="13" t="s">
        <v>100</v>
      </c>
    </row>
    <row r="45" spans="1:8" ht="12.75">
      <c r="A45" s="15" t="s">
        <v>66</v>
      </c>
      <c r="B45" s="15"/>
      <c r="C45" s="15" t="s">
        <v>66</v>
      </c>
      <c r="D45" s="14" t="s">
        <v>130</v>
      </c>
      <c r="E45" s="15" t="s">
        <v>94</v>
      </c>
      <c r="F45" s="14">
        <v>82.5</v>
      </c>
      <c r="G45" s="15" t="s">
        <v>166</v>
      </c>
      <c r="H45" s="13" t="s">
        <v>100</v>
      </c>
    </row>
    <row r="46" spans="1:8" ht="12.75">
      <c r="A46" s="15" t="s">
        <v>66</v>
      </c>
      <c r="B46" s="15"/>
      <c r="C46" s="15" t="s">
        <v>66</v>
      </c>
      <c r="D46" s="14" t="s">
        <v>132</v>
      </c>
      <c r="E46" s="15" t="s">
        <v>94</v>
      </c>
      <c r="F46" s="14">
        <v>61</v>
      </c>
      <c r="G46" s="15" t="s">
        <v>167</v>
      </c>
      <c r="H46" s="13" t="s">
        <v>100</v>
      </c>
    </row>
    <row r="47" spans="1:8" ht="12.75">
      <c r="A47" s="15" t="s">
        <v>84</v>
      </c>
      <c r="B47" s="15"/>
      <c r="C47" s="15" t="s">
        <v>84</v>
      </c>
      <c r="D47" s="14"/>
      <c r="E47" s="15" t="s">
        <v>94</v>
      </c>
      <c r="F47" s="14"/>
      <c r="G47" s="15" t="s">
        <v>168</v>
      </c>
      <c r="H47" s="13" t="s">
        <v>95</v>
      </c>
    </row>
    <row r="49" spans="1:6" ht="12.75">
      <c r="A49" s="5" t="s">
        <v>85</v>
      </c>
      <c r="D49" s="60"/>
      <c r="E49" s="61"/>
      <c r="F49" s="60"/>
    </row>
    <row r="50" spans="4:6" ht="12.75">
      <c r="D50" s="60"/>
      <c r="E50" s="61"/>
      <c r="F50" s="60" t="s">
        <v>169</v>
      </c>
    </row>
    <row r="52" spans="4:6" ht="12.75">
      <c r="D52" s="60"/>
      <c r="E52" s="61"/>
      <c r="F52" s="60"/>
    </row>
  </sheetData>
  <conditionalFormatting sqref="H3:H15 F3:F15">
    <cfRule type="cellIs" priority="1" dxfId="0" operator="equal" stopIfTrue="1">
      <formula>"manuell"</formula>
    </cfRule>
  </conditionalFormatting>
  <conditionalFormatting sqref="D3:D24 D26:D50 D52:D53">
    <cfRule type="cellIs" priority="2" dxfId="1" operator="greaterThan" stopIfTrue="1">
      <formula>499</formula>
    </cfRule>
  </conditionalFormatting>
  <conditionalFormatting sqref="H16:H47 F16:F47">
    <cfRule type="cellIs" priority="3" dxfId="0" operator="equal" stopIfTrue="1">
      <formula>"manuell"</formula>
    </cfRule>
    <cfRule type="cellIs" priority="4" dxfId="2" operator="equal" stopIfTrue="1">
      <formula>"Depot"</formula>
    </cfRule>
  </conditionalFormatting>
  <printOptions/>
  <pageMargins left="0.31496062992126" right="0.31496062992126" top="0.511811023622047" bottom="0.393700787401575" header="0.354330708661417" footer="0.15748031496063"/>
  <pageSetup fitToHeight="100" fitToWidth="1" horizontalDpi="600" verticalDpi="600" orientation="landscape" paperSize="9" scale="68" r:id="rId1"/>
  <headerFooter alignWithMargins="0">
    <oddFooter>&amp;L&amp;F&amp;C&amp;A&amp;R&amp;P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Rhenus Assets &amp; Services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Rhenus Assets &amp; Services GmbH &amp; Co. KG</dc:creator>
  <cp:keywords/>
  <dc:description/>
  <cp:lastModifiedBy>Rhenus Assets &amp; Services GmbH &amp; Co. KG</cp:lastModifiedBy>
  <dcterms:created xsi:type="dcterms:W3CDTF">2004-09-03T08:27:54Z</dcterms:created>
  <dcterms:modified xsi:type="dcterms:W3CDTF">2004-11-15T10:25:27Z</dcterms:modified>
  <cp:category/>
  <cp:version/>
  <cp:contentType/>
  <cp:contentStatus/>
</cp:coreProperties>
</file>