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3" activeTab="1"/>
  </bookViews>
  <sheets>
    <sheet name="Tun Kin Wert" sheetId="1" r:id="rId1"/>
    <sheet name="Tun Geburtstag" sheetId="2" r:id="rId2"/>
    <sheet name="Kin Geburtstag" sheetId="3" r:id="rId3"/>
  </sheets>
  <definedNames/>
  <calcPr fullCalcOnLoad="1"/>
</workbook>
</file>

<file path=xl/comments2.xml><?xml version="1.0" encoding="utf-8"?>
<comments xmlns="http://schemas.openxmlformats.org/spreadsheetml/2006/main">
  <authors>
    <author>sca</author>
  </authors>
  <commentList>
    <comment ref="D6" authorId="0">
      <text>
        <r>
          <rPr>
            <sz val="10"/>
            <rFont val="Arial"/>
            <family val="2"/>
          </rPr>
          <t>1979-08-29 
should be displayed here</t>
        </r>
      </text>
    </comment>
  </commentList>
</comments>
</file>

<file path=xl/sharedStrings.xml><?xml version="1.0" encoding="utf-8"?>
<sst xmlns="http://schemas.openxmlformats.org/spreadsheetml/2006/main" count="35" uniqueCount="26">
  <si>
    <t>Jahr</t>
  </si>
  <si>
    <t>Tag</t>
  </si>
  <si>
    <t>Monat</t>
  </si>
  <si>
    <t>Tun</t>
  </si>
  <si>
    <t>Tzolkin</t>
  </si>
  <si>
    <t>Januar</t>
  </si>
  <si>
    <t>Januar Sj</t>
  </si>
  <si>
    <t>Februar</t>
  </si>
  <si>
    <t>Februar Sj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</si>
  <si>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</si>
  <si>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</si>
  <si>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</si>
  <si>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</si>
  <si>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</si>
  <si>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</si>
  <si>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</si>
  <si>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</si>
  <si>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</si>
  <si>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</si>
  <si>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./. 360</t>
  </si>
  <si>
    <t>./. 260</t>
  </si>
  <si>
    <t>minus</t>
  </si>
  <si>
    <t>* 360</t>
  </si>
  <si>
    <t>*260</t>
  </si>
  <si>
    <t>Geburtsdatum</t>
  </si>
  <si>
    <t>Geburtstag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</si>
</sst>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0.000"/>
    <numFmt numFmtId="167" formatCode="DD/MM/YYYY"/>
    <numFmt numFmtId="168" formatCode="D/\ MMMM\ YYYY"/>
    <numFmt numFmtId="169" formatCode="DD/MM/YY"/>
    <numFmt numFmtId="170" formatCode="YYYY\-MM\-DD"/>
    <numFmt numFmtId="171" formatCode="DD/MM/YY"/>
  </numFmts>
  <fonts count="11"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color indexed="3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2" borderId="0" xfId="0" applyFont="1" applyFill="1" applyAlignment="1">
      <alignment horizontal="center"/>
    </xf>
    <xf numFmtId="164" fontId="0" fillId="2" borderId="0" xfId="0" applyFill="1" applyAlignment="1">
      <alignment/>
    </xf>
    <xf numFmtId="164" fontId="0" fillId="3" borderId="0" xfId="0" applyFont="1" applyFill="1" applyAlignment="1">
      <alignment/>
    </xf>
    <xf numFmtId="164" fontId="0" fillId="0" borderId="0" xfId="0" applyAlignment="1">
      <alignment/>
    </xf>
    <xf numFmtId="164" fontId="0" fillId="4" borderId="0" xfId="0" applyFill="1" applyAlignment="1">
      <alignment/>
    </xf>
    <xf numFmtId="164" fontId="0" fillId="5" borderId="0" xfId="0" applyFont="1" applyFill="1" applyAlignment="1">
      <alignment/>
    </xf>
    <xf numFmtId="164" fontId="0" fillId="6" borderId="1" xfId="0" applyFill="1" applyBorder="1" applyAlignment="1">
      <alignment/>
    </xf>
    <xf numFmtId="164" fontId="0" fillId="6" borderId="2" xfId="0" applyFill="1" applyBorder="1" applyAlignment="1">
      <alignment/>
    </xf>
    <xf numFmtId="164" fontId="0" fillId="6" borderId="3" xfId="0" applyFill="1" applyBorder="1" applyAlignment="1">
      <alignment horizontal="right"/>
    </xf>
    <xf numFmtId="164" fontId="0" fillId="6" borderId="4" xfId="0" applyFont="1" applyFill="1" applyBorder="1" applyAlignment="1">
      <alignment horizontal="right"/>
    </xf>
    <xf numFmtId="164" fontId="0" fillId="7" borderId="5" xfId="0" applyFill="1" applyBorder="1" applyAlignment="1">
      <alignment horizontal="center"/>
    </xf>
    <xf numFmtId="164" fontId="0" fillId="6" borderId="5" xfId="0" applyFill="1" applyBorder="1" applyAlignment="1">
      <alignment horizontal="center"/>
    </xf>
    <xf numFmtId="164" fontId="0" fillId="6" borderId="6" xfId="0" applyFill="1" applyBorder="1" applyAlignment="1">
      <alignment horizontal="right"/>
    </xf>
    <xf numFmtId="164" fontId="0" fillId="6" borderId="0" xfId="0" applyFill="1" applyBorder="1" applyAlignment="1">
      <alignment horizontal="right"/>
    </xf>
    <xf numFmtId="164" fontId="0" fillId="6" borderId="0" xfId="0" applyFill="1" applyBorder="1" applyAlignment="1">
      <alignment/>
    </xf>
    <xf numFmtId="166" fontId="0" fillId="6" borderId="0" xfId="0" applyNumberFormat="1" applyFill="1" applyBorder="1" applyAlignment="1">
      <alignment/>
    </xf>
    <xf numFmtId="164" fontId="0" fillId="6" borderId="4" xfId="0" applyFill="1" applyBorder="1" applyAlignment="1">
      <alignment/>
    </xf>
    <xf numFmtId="164" fontId="0" fillId="6" borderId="7" xfId="0" applyFill="1" applyBorder="1" applyAlignment="1">
      <alignment horizontal="right"/>
    </xf>
    <xf numFmtId="164" fontId="0" fillId="6" borderId="8" xfId="0" applyFill="1" applyBorder="1" applyAlignment="1">
      <alignment/>
    </xf>
    <xf numFmtId="164" fontId="0" fillId="6" borderId="9" xfId="0" applyFill="1" applyBorder="1" applyAlignment="1">
      <alignment horizontal="right"/>
    </xf>
    <xf numFmtId="164" fontId="2" fillId="0" borderId="0" xfId="0" applyFont="1" applyFill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9" fontId="3" fillId="8" borderId="5" xfId="0" applyNumberFormat="1" applyFont="1" applyFill="1" applyBorder="1" applyAlignment="1">
      <alignment/>
    </xf>
    <xf numFmtId="168" fontId="4" fillId="0" borderId="0" xfId="0" applyNumberFormat="1" applyFont="1" applyAlignment="1">
      <alignment horizontal="center"/>
    </xf>
    <xf numFmtId="167" fontId="5" fillId="9" borderId="0" xfId="0" applyNumberFormat="1" applyFont="1" applyFill="1" applyAlignment="1">
      <alignment horizontal="center"/>
    </xf>
    <xf numFmtId="168" fontId="0" fillId="2" borderId="0" xfId="0" applyNumberFormat="1" applyFill="1" applyAlignment="1">
      <alignment/>
    </xf>
    <xf numFmtId="167" fontId="0" fillId="2" borderId="0" xfId="0" applyNumberFormat="1" applyFill="1" applyAlignment="1">
      <alignment/>
    </xf>
    <xf numFmtId="164" fontId="0" fillId="10" borderId="0" xfId="0" applyFill="1" applyAlignment="1">
      <alignment/>
    </xf>
    <xf numFmtId="170" fontId="0" fillId="10" borderId="0" xfId="0" applyNumberFormat="1" applyFill="1" applyAlignment="1">
      <alignment/>
    </xf>
    <xf numFmtId="170" fontId="6" fillId="0" borderId="0" xfId="0" applyNumberFormat="1" applyFont="1" applyAlignment="1">
      <alignment/>
    </xf>
    <xf numFmtId="170" fontId="0" fillId="2" borderId="0" xfId="0" applyNumberFormat="1" applyFill="1" applyAlignment="1">
      <alignment/>
    </xf>
    <xf numFmtId="170" fontId="7" fillId="0" borderId="0" xfId="0" applyNumberFormat="1" applyFont="1" applyAlignment="1">
      <alignment/>
    </xf>
    <xf numFmtId="170" fontId="8" fillId="11" borderId="0" xfId="0" applyNumberFormat="1" applyFont="1" applyFill="1" applyAlignment="1">
      <alignment horizontal="center"/>
    </xf>
    <xf numFmtId="164" fontId="0" fillId="12" borderId="0" xfId="0" applyFill="1" applyAlignment="1">
      <alignment/>
    </xf>
    <xf numFmtId="167" fontId="0" fillId="12" borderId="0" xfId="0" applyNumberFormat="1" applyFill="1" applyAlignment="1">
      <alignment/>
    </xf>
    <xf numFmtId="168" fontId="0" fillId="12" borderId="0" xfId="0" applyNumberFormat="1" applyFill="1" applyAlignment="1">
      <alignment/>
    </xf>
    <xf numFmtId="167" fontId="5" fillId="13" borderId="0" xfId="0" applyNumberFormat="1" applyFont="1" applyFill="1" applyAlignment="1">
      <alignment horizontal="center"/>
    </xf>
    <xf numFmtId="164" fontId="0" fillId="13" borderId="0" xfId="0" applyNumberFormat="1" applyFill="1" applyAlignment="1">
      <alignment horizontal="center"/>
    </xf>
    <xf numFmtId="169" fontId="3" fillId="14" borderId="0" xfId="0" applyNumberFormat="1" applyFont="1" applyFill="1" applyAlignment="1">
      <alignment/>
    </xf>
    <xf numFmtId="164" fontId="9" fillId="0" borderId="0" xfId="0" applyFont="1" applyAlignment="1">
      <alignment horizontal="center"/>
    </xf>
    <xf numFmtId="167" fontId="0" fillId="10" borderId="0" xfId="0" applyNumberFormat="1" applyFill="1" applyAlignment="1">
      <alignment/>
    </xf>
    <xf numFmtId="168" fontId="6" fillId="0" borderId="0" xfId="0" applyNumberFormat="1" applyFont="1" applyAlignment="1">
      <alignment/>
    </xf>
    <xf numFmtId="167" fontId="8" fillId="1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3DEB3D"/>
      <rgbColor rgb="00FFCC00"/>
      <rgbColor rgb="00FF9900"/>
      <rgbColor rgb="00FF420E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pane xSplit="16" ySplit="29" topLeftCell="Q30" activePane="bottomRight" state="frozen"/>
      <selection pane="topLeft" activeCell="A1" sqref="A1"/>
      <selection pane="topRight" activeCell="Q1" sqref="Q1"/>
      <selection pane="bottomLeft" activeCell="A30" sqref="A30"/>
      <selection pane="bottomRight" activeCell="O25" sqref="O25"/>
    </sheetView>
  </sheetViews>
  <sheetFormatPr defaultColWidth="12.57421875" defaultRowHeight="12.75"/>
  <cols>
    <col min="1" max="1" width="6.57421875" style="0" customWidth="1"/>
    <col min="2" max="2" width="8.28125" style="0" customWidth="1"/>
    <col min="3" max="3" width="3.28125" style="0" customWidth="1"/>
    <col min="4" max="4" width="8.00390625" style="0" customWidth="1"/>
    <col min="5" max="5" width="9.00390625" style="0" customWidth="1"/>
    <col min="6" max="6" width="3.8515625" style="0" customWidth="1"/>
    <col min="7" max="7" width="9.28125" style="0" customWidth="1"/>
    <col min="8" max="8" width="8.8515625" style="0" customWidth="1"/>
    <col min="9" max="9" width="3.421875" style="0" customWidth="1"/>
    <col min="10" max="10" width="9.421875" style="0" customWidth="1"/>
    <col min="11" max="11" width="8.57421875" style="0" customWidth="1"/>
    <col min="12" max="12" width="3.421875" style="0" customWidth="1"/>
    <col min="13" max="15" width="11.57421875" style="0" customWidth="1"/>
    <col min="16" max="16" width="7.28125" style="0" customWidth="1"/>
    <col min="17" max="16384" width="11.57421875" style="0" customWidth="1"/>
  </cols>
  <sheetData>
    <row r="1" spans="1:16" ht="12">
      <c r="A1" s="1" t="s">
        <v>0</v>
      </c>
      <c r="B1" s="1" t="s">
        <v>1</v>
      </c>
      <c r="C1" s="1"/>
      <c r="D1" s="1" t="s">
        <v>0</v>
      </c>
      <c r="E1" s="1" t="s">
        <v>1</v>
      </c>
      <c r="F1" s="1"/>
      <c r="G1" s="1" t="s">
        <v>0</v>
      </c>
      <c r="H1" s="1" t="s">
        <v>1</v>
      </c>
      <c r="I1" s="1"/>
      <c r="J1" s="1" t="s">
        <v>0</v>
      </c>
      <c r="K1" s="1" t="s">
        <v>1</v>
      </c>
      <c r="L1" s="1"/>
      <c r="M1" s="1" t="s">
        <v>2</v>
      </c>
      <c r="N1" s="1" t="s">
        <v>3</v>
      </c>
      <c r="O1" s="1" t="s">
        <v>4</v>
      </c>
      <c r="P1" s="2"/>
    </row>
    <row r="2" spans="1:15" ht="12">
      <c r="A2" s="3">
        <v>1900</v>
      </c>
      <c r="B2">
        <v>0</v>
      </c>
      <c r="D2" s="3">
        <v>1928</v>
      </c>
      <c r="E2" s="4">
        <f>B29+365+1</f>
        <v>10227</v>
      </c>
      <c r="G2" s="3">
        <v>1956</v>
      </c>
      <c r="H2" s="4">
        <f>E29+365+1</f>
        <v>20454</v>
      </c>
      <c r="J2" s="3">
        <v>1984</v>
      </c>
      <c r="K2" s="4">
        <f>H29+365+1</f>
        <v>30681</v>
      </c>
      <c r="L2" s="5"/>
      <c r="M2" s="6" t="s">
        <v>5</v>
      </c>
      <c r="N2">
        <v>197</v>
      </c>
      <c r="O2">
        <v>237</v>
      </c>
    </row>
    <row r="3" spans="1:15" ht="12">
      <c r="A3" s="6">
        <v>1901</v>
      </c>
      <c r="B3" s="4">
        <f>B2+365</f>
        <v>365</v>
      </c>
      <c r="D3" s="6">
        <v>1929</v>
      </c>
      <c r="E3" s="4">
        <f>E2+365</f>
        <v>10592</v>
      </c>
      <c r="G3" s="6">
        <v>1957</v>
      </c>
      <c r="H3" s="4">
        <f>H2+365</f>
        <v>20819</v>
      </c>
      <c r="J3" s="6">
        <v>1985</v>
      </c>
      <c r="K3" s="4">
        <f>K2+365</f>
        <v>31046</v>
      </c>
      <c r="L3" s="5"/>
      <c r="M3" s="3" t="s">
        <v>6</v>
      </c>
      <c r="N3">
        <v>196</v>
      </c>
      <c r="O3">
        <v>236</v>
      </c>
    </row>
    <row r="4" spans="1:15" ht="12">
      <c r="A4" s="6">
        <v>1902</v>
      </c>
      <c r="B4" s="4">
        <f>B3+365</f>
        <v>730</v>
      </c>
      <c r="D4" s="6">
        <v>1930</v>
      </c>
      <c r="E4" s="4">
        <f>E3+365</f>
        <v>10957</v>
      </c>
      <c r="G4" s="6">
        <v>1958</v>
      </c>
      <c r="H4" s="4">
        <f>H3+365</f>
        <v>21184</v>
      </c>
      <c r="J4" s="6">
        <v>1986</v>
      </c>
      <c r="K4" s="4">
        <f>K3+365</f>
        <v>31411</v>
      </c>
      <c r="L4" s="5"/>
      <c r="M4" s="6" t="s">
        <v>7</v>
      </c>
      <c r="N4">
        <v>228</v>
      </c>
      <c r="O4">
        <v>268</v>
      </c>
    </row>
    <row r="5" spans="1:15" ht="12">
      <c r="A5" s="6">
        <v>1903</v>
      </c>
      <c r="B5" s="4">
        <f>B4+365</f>
        <v>1095</v>
      </c>
      <c r="D5" s="6">
        <v>1931</v>
      </c>
      <c r="E5" s="4">
        <f>E4+365</f>
        <v>11322</v>
      </c>
      <c r="G5" s="6">
        <v>1959</v>
      </c>
      <c r="H5" s="4">
        <f>H4+365</f>
        <v>21549</v>
      </c>
      <c r="J5" s="6">
        <v>1987</v>
      </c>
      <c r="K5" s="4">
        <f>K4+365</f>
        <v>31776</v>
      </c>
      <c r="L5" s="5"/>
      <c r="M5" s="3" t="s">
        <v>8</v>
      </c>
      <c r="N5">
        <v>227</v>
      </c>
      <c r="O5">
        <v>267</v>
      </c>
    </row>
    <row r="6" spans="1:15" ht="12">
      <c r="A6" s="3">
        <v>1904</v>
      </c>
      <c r="B6" s="4">
        <f>B5+365+1</f>
        <v>1461</v>
      </c>
      <c r="D6" s="3">
        <v>1932</v>
      </c>
      <c r="E6" s="4">
        <f>E5+365+1</f>
        <v>11688</v>
      </c>
      <c r="G6" s="3">
        <v>1960</v>
      </c>
      <c r="H6" s="4">
        <f>H5+365+1</f>
        <v>21915</v>
      </c>
      <c r="J6" s="3">
        <v>1988</v>
      </c>
      <c r="K6" s="4">
        <f>K5+365+1</f>
        <v>32142</v>
      </c>
      <c r="L6" s="5"/>
      <c r="M6" s="6" t="s">
        <v>9</v>
      </c>
      <c r="N6">
        <v>256</v>
      </c>
      <c r="O6">
        <v>296</v>
      </c>
    </row>
    <row r="7" spans="1:15" ht="12">
      <c r="A7" s="6">
        <v>1905</v>
      </c>
      <c r="B7" s="4">
        <f>B6+365</f>
        <v>1826</v>
      </c>
      <c r="D7" s="6">
        <v>1933</v>
      </c>
      <c r="E7" s="4">
        <f>E6+365</f>
        <v>12053</v>
      </c>
      <c r="G7" s="6">
        <v>1961</v>
      </c>
      <c r="H7" s="4">
        <f>H6+365</f>
        <v>22280</v>
      </c>
      <c r="J7" s="6">
        <v>1989</v>
      </c>
      <c r="K7" s="4">
        <f>K6+365</f>
        <v>32507</v>
      </c>
      <c r="L7" s="5"/>
      <c r="M7" s="6" t="s">
        <v>10</v>
      </c>
      <c r="N7">
        <v>287</v>
      </c>
      <c r="O7">
        <v>327</v>
      </c>
    </row>
    <row r="8" spans="1:15" ht="12">
      <c r="A8" s="6">
        <v>1906</v>
      </c>
      <c r="B8" s="4">
        <f>B7+365</f>
        <v>2191</v>
      </c>
      <c r="D8" s="6">
        <v>1934</v>
      </c>
      <c r="E8" s="4">
        <f>E7+365</f>
        <v>12418</v>
      </c>
      <c r="G8" s="6">
        <v>1962</v>
      </c>
      <c r="H8" s="4">
        <f>H7+365</f>
        <v>22645</v>
      </c>
      <c r="J8" s="6">
        <v>1990</v>
      </c>
      <c r="K8" s="4">
        <f>K7+365</f>
        <v>32872</v>
      </c>
      <c r="L8" s="5"/>
      <c r="M8" s="6" t="s">
        <v>11</v>
      </c>
      <c r="N8">
        <v>317</v>
      </c>
      <c r="O8">
        <v>357</v>
      </c>
    </row>
    <row r="9" spans="1:15" ht="12">
      <c r="A9" s="6">
        <v>1907</v>
      </c>
      <c r="B9" s="4">
        <f>B8+365</f>
        <v>2556</v>
      </c>
      <c r="D9" s="6">
        <v>1935</v>
      </c>
      <c r="E9" s="4">
        <f>E8+365</f>
        <v>12783</v>
      </c>
      <c r="G9" s="6">
        <v>1963</v>
      </c>
      <c r="H9" s="4">
        <f>H8+365</f>
        <v>23010</v>
      </c>
      <c r="J9" s="6">
        <v>1991</v>
      </c>
      <c r="K9" s="4">
        <f>K8+365</f>
        <v>33237</v>
      </c>
      <c r="L9" s="5"/>
      <c r="M9" s="6" t="s">
        <v>12</v>
      </c>
      <c r="N9">
        <v>348</v>
      </c>
      <c r="O9">
        <v>388</v>
      </c>
    </row>
    <row r="10" spans="1:15" ht="12">
      <c r="A10" s="3">
        <v>1908</v>
      </c>
      <c r="B10" s="4">
        <f>B9+365+1</f>
        <v>2922</v>
      </c>
      <c r="D10" s="3">
        <v>1936</v>
      </c>
      <c r="E10" s="4">
        <f>E9+365+1</f>
        <v>13149</v>
      </c>
      <c r="G10" s="3">
        <v>1964</v>
      </c>
      <c r="H10" s="4">
        <f>H9+365+1</f>
        <v>23376</v>
      </c>
      <c r="J10" s="3">
        <v>1992</v>
      </c>
      <c r="K10" s="4">
        <f>K9+365+1</f>
        <v>33603</v>
      </c>
      <c r="L10" s="5"/>
      <c r="M10" s="6" t="s">
        <v>13</v>
      </c>
      <c r="N10">
        <v>378</v>
      </c>
      <c r="O10">
        <v>418</v>
      </c>
    </row>
    <row r="11" spans="1:15" ht="12">
      <c r="A11" s="6">
        <v>1909</v>
      </c>
      <c r="B11" s="4">
        <f>B10+365</f>
        <v>3287</v>
      </c>
      <c r="D11" s="6">
        <v>1937</v>
      </c>
      <c r="E11" s="4">
        <f>E10+365</f>
        <v>13514</v>
      </c>
      <c r="G11" s="6">
        <v>1965</v>
      </c>
      <c r="H11" s="4">
        <f>H10+365</f>
        <v>23741</v>
      </c>
      <c r="J11" s="6">
        <v>1993</v>
      </c>
      <c r="K11" s="4">
        <f>K10+365</f>
        <v>33968</v>
      </c>
      <c r="L11" s="5"/>
      <c r="M11" s="6" t="s">
        <v>14</v>
      </c>
      <c r="N11">
        <v>409</v>
      </c>
      <c r="O11">
        <v>449</v>
      </c>
    </row>
    <row r="12" spans="1:15" ht="12">
      <c r="A12" s="6">
        <v>1910</v>
      </c>
      <c r="B12" s="4">
        <f>B11+365</f>
        <v>3652</v>
      </c>
      <c r="D12" s="6">
        <v>1938</v>
      </c>
      <c r="E12" s="4">
        <f>E11+365</f>
        <v>13879</v>
      </c>
      <c r="G12" s="6">
        <v>1966</v>
      </c>
      <c r="H12" s="4">
        <f>H11+365</f>
        <v>24106</v>
      </c>
      <c r="J12" s="6">
        <v>1994</v>
      </c>
      <c r="K12" s="4">
        <f>K11+365</f>
        <v>34333</v>
      </c>
      <c r="L12" s="5"/>
      <c r="M12" s="6" t="s">
        <v>15</v>
      </c>
      <c r="N12">
        <v>440</v>
      </c>
      <c r="O12">
        <v>480</v>
      </c>
    </row>
    <row r="13" spans="1:15" ht="12">
      <c r="A13" s="6">
        <v>1911</v>
      </c>
      <c r="B13" s="4">
        <f>B12+365</f>
        <v>4017</v>
      </c>
      <c r="D13" s="6">
        <v>1939</v>
      </c>
      <c r="E13" s="4">
        <f>E12+365</f>
        <v>14244</v>
      </c>
      <c r="G13" s="6">
        <v>1967</v>
      </c>
      <c r="H13" s="4">
        <f>H12+365</f>
        <v>24471</v>
      </c>
      <c r="J13" s="6">
        <v>1995</v>
      </c>
      <c r="K13" s="4">
        <f>K12+365</f>
        <v>34698</v>
      </c>
      <c r="L13" s="5"/>
      <c r="M13" s="6" t="s">
        <v>16</v>
      </c>
      <c r="N13">
        <v>470</v>
      </c>
      <c r="O13">
        <v>510</v>
      </c>
    </row>
    <row r="14" spans="1:15" ht="12">
      <c r="A14" s="3">
        <v>1912</v>
      </c>
      <c r="B14" s="4">
        <f>B13+365+1</f>
        <v>4383</v>
      </c>
      <c r="D14" s="3">
        <v>1940</v>
      </c>
      <c r="E14" s="4">
        <f>E13+365+1</f>
        <v>14610</v>
      </c>
      <c r="G14" s="3">
        <v>1968</v>
      </c>
      <c r="H14" s="4">
        <f>H13+365+1</f>
        <v>24837</v>
      </c>
      <c r="J14" s="3">
        <v>1996</v>
      </c>
      <c r="K14" s="4">
        <f>K13+365+1</f>
        <v>35064</v>
      </c>
      <c r="L14" s="5"/>
      <c r="M14" s="6" t="s">
        <v>17</v>
      </c>
      <c r="N14">
        <v>501</v>
      </c>
      <c r="O14">
        <v>541</v>
      </c>
    </row>
    <row r="15" spans="1:15" ht="12">
      <c r="A15" s="6">
        <v>1913</v>
      </c>
      <c r="B15" s="4">
        <f>B14+365</f>
        <v>4748</v>
      </c>
      <c r="D15" s="6">
        <v>1941</v>
      </c>
      <c r="E15" s="4">
        <f>E14+365</f>
        <v>14975</v>
      </c>
      <c r="G15" s="6">
        <v>1969</v>
      </c>
      <c r="H15" s="4">
        <f>H14+365</f>
        <v>25202</v>
      </c>
      <c r="J15" s="6">
        <v>1997</v>
      </c>
      <c r="K15" s="4">
        <f>K14+365</f>
        <v>35429</v>
      </c>
      <c r="L15" s="5"/>
      <c r="M15" s="6" t="s">
        <v>18</v>
      </c>
      <c r="N15">
        <v>531</v>
      </c>
      <c r="O15">
        <v>571</v>
      </c>
    </row>
    <row r="16" spans="1:12" ht="12">
      <c r="A16" s="6">
        <v>1914</v>
      </c>
      <c r="B16" s="4">
        <f>B15+365</f>
        <v>5113</v>
      </c>
      <c r="D16" s="6">
        <v>1942</v>
      </c>
      <c r="E16" s="4">
        <f>E15+365</f>
        <v>15340</v>
      </c>
      <c r="G16" s="6">
        <v>1970</v>
      </c>
      <c r="H16" s="4">
        <f>H15+365</f>
        <v>25567</v>
      </c>
      <c r="J16" s="6">
        <v>1998</v>
      </c>
      <c r="K16" s="4">
        <f>K15+365</f>
        <v>35794</v>
      </c>
      <c r="L16" s="5"/>
    </row>
    <row r="17" spans="1:16" ht="12">
      <c r="A17" s="6">
        <v>1915</v>
      </c>
      <c r="B17" s="4">
        <f>B16+365</f>
        <v>5478</v>
      </c>
      <c r="D17" s="6">
        <v>1943</v>
      </c>
      <c r="E17" s="4">
        <f>E16+365</f>
        <v>15705</v>
      </c>
      <c r="G17" s="6">
        <v>1971</v>
      </c>
      <c r="H17" s="4">
        <f>H16+365</f>
        <v>25932</v>
      </c>
      <c r="J17" s="6">
        <v>1999</v>
      </c>
      <c r="K17" s="4">
        <f>K16+365</f>
        <v>36159</v>
      </c>
      <c r="L17" s="5"/>
      <c r="M17" s="7"/>
      <c r="N17" s="8"/>
      <c r="O17" s="8"/>
      <c r="P17" s="9"/>
    </row>
    <row r="18" spans="1:16" ht="12">
      <c r="A18" s="3">
        <v>1916</v>
      </c>
      <c r="B18" s="4">
        <f>B17+365+1</f>
        <v>5844</v>
      </c>
      <c r="D18" s="3">
        <v>1944</v>
      </c>
      <c r="E18" s="4">
        <f>E17+365+1</f>
        <v>16071</v>
      </c>
      <c r="G18" s="3">
        <v>1972</v>
      </c>
      <c r="H18" s="4">
        <f>H17+365+1</f>
        <v>26298</v>
      </c>
      <c r="J18" s="3">
        <v>2000</v>
      </c>
      <c r="K18" s="4">
        <f>K17+365+1</f>
        <v>36525</v>
      </c>
      <c r="L18" s="5"/>
      <c r="M18" s="10" t="s">
        <v>0</v>
      </c>
      <c r="N18" s="11">
        <f>H25</f>
        <v>28854</v>
      </c>
      <c r="O18" s="12">
        <f>N18</f>
        <v>28854</v>
      </c>
      <c r="P18" s="13"/>
    </row>
    <row r="19" spans="1:16" ht="12">
      <c r="A19" s="6">
        <v>1917</v>
      </c>
      <c r="B19" s="4">
        <f>B18+365</f>
        <v>6209</v>
      </c>
      <c r="D19" s="6">
        <v>1945</v>
      </c>
      <c r="E19" s="4">
        <f>E18+365</f>
        <v>16436</v>
      </c>
      <c r="G19" s="6">
        <v>1973</v>
      </c>
      <c r="H19" s="4">
        <f>H18+365</f>
        <v>26663</v>
      </c>
      <c r="J19" s="6">
        <v>2001</v>
      </c>
      <c r="K19" s="4">
        <f>K18+365</f>
        <v>36890</v>
      </c>
      <c r="L19" s="5"/>
      <c r="M19" s="10" t="s">
        <v>2</v>
      </c>
      <c r="N19" s="11">
        <f>N11</f>
        <v>409</v>
      </c>
      <c r="O19" s="11">
        <f>O11</f>
        <v>449</v>
      </c>
      <c r="P19" s="13"/>
    </row>
    <row r="20" spans="1:16" ht="12">
      <c r="A20" s="6">
        <v>1918</v>
      </c>
      <c r="B20" s="4">
        <f>B19+365</f>
        <v>6574</v>
      </c>
      <c r="D20" s="6">
        <v>1946</v>
      </c>
      <c r="E20" s="4">
        <f>E19+365</f>
        <v>16801</v>
      </c>
      <c r="G20" s="6">
        <v>1974</v>
      </c>
      <c r="H20" s="4">
        <f>H19+365</f>
        <v>27028</v>
      </c>
      <c r="J20" s="6">
        <v>2002</v>
      </c>
      <c r="K20" s="4">
        <f>K19+365</f>
        <v>37255</v>
      </c>
      <c r="L20" s="5"/>
      <c r="M20" s="10" t="s">
        <v>1</v>
      </c>
      <c r="N20" s="11">
        <v>29</v>
      </c>
      <c r="O20" s="12">
        <f>N20</f>
        <v>29</v>
      </c>
      <c r="P20" s="13"/>
    </row>
    <row r="21" spans="1:16" ht="12">
      <c r="A21" s="6">
        <v>1919</v>
      </c>
      <c r="B21" s="4">
        <f>B20+365</f>
        <v>6939</v>
      </c>
      <c r="D21" s="6">
        <v>1947</v>
      </c>
      <c r="E21" s="4">
        <f>E20+365</f>
        <v>17166</v>
      </c>
      <c r="G21" s="6">
        <v>1975</v>
      </c>
      <c r="H21" s="4">
        <f>H20+365</f>
        <v>27393</v>
      </c>
      <c r="J21" s="6">
        <v>2003</v>
      </c>
      <c r="K21" s="4">
        <f>K20+365</f>
        <v>37620</v>
      </c>
      <c r="L21" s="5"/>
      <c r="M21" s="10"/>
      <c r="N21" s="14"/>
      <c r="O21" s="14"/>
      <c r="P21" s="13"/>
    </row>
    <row r="22" spans="1:16" ht="12">
      <c r="A22" s="3">
        <v>1920</v>
      </c>
      <c r="B22" s="4">
        <f>B21+365+1</f>
        <v>7305</v>
      </c>
      <c r="D22" s="3">
        <v>1948</v>
      </c>
      <c r="E22" s="4">
        <f>E21+365+1</f>
        <v>17532</v>
      </c>
      <c r="G22" s="3">
        <v>1976</v>
      </c>
      <c r="H22" s="4">
        <f>H21+365+1</f>
        <v>27759</v>
      </c>
      <c r="J22" s="3">
        <v>2004</v>
      </c>
      <c r="K22" s="4">
        <f>K21+365+1</f>
        <v>37986</v>
      </c>
      <c r="L22" s="5"/>
      <c r="M22" s="10"/>
      <c r="N22" s="15">
        <f>SUM(N18:N21)</f>
        <v>29292</v>
      </c>
      <c r="O22" s="15">
        <f>SUM(O18:O21)</f>
        <v>29332</v>
      </c>
      <c r="P22" s="13"/>
    </row>
    <row r="23" spans="1:16" ht="12">
      <c r="A23" s="6">
        <v>1921</v>
      </c>
      <c r="B23" s="4">
        <f>B22+365</f>
        <v>7670</v>
      </c>
      <c r="D23" s="6">
        <v>1949</v>
      </c>
      <c r="E23" s="4">
        <f>E22+365</f>
        <v>17897</v>
      </c>
      <c r="G23" s="6">
        <v>1977</v>
      </c>
      <c r="H23" s="4">
        <f>H22+365</f>
        <v>28124</v>
      </c>
      <c r="J23" s="6">
        <v>2005</v>
      </c>
      <c r="K23" s="4">
        <f>K22+365</f>
        <v>38351</v>
      </c>
      <c r="L23" s="5"/>
      <c r="M23" s="10" t="s">
        <v>19</v>
      </c>
      <c r="N23" s="16">
        <f>N22/360</f>
        <v>81.36666666666666</v>
      </c>
      <c r="O23" s="16">
        <f>O22/260</f>
        <v>112.81538461538462</v>
      </c>
      <c r="P23" s="13" t="s">
        <v>20</v>
      </c>
    </row>
    <row r="24" spans="1:16" ht="12">
      <c r="A24" s="6">
        <v>1922</v>
      </c>
      <c r="B24" s="4">
        <f>B23+365</f>
        <v>8035</v>
      </c>
      <c r="D24" s="6">
        <v>1950</v>
      </c>
      <c r="E24" s="4">
        <f>E23+365</f>
        <v>18262</v>
      </c>
      <c r="G24" s="6">
        <v>1978</v>
      </c>
      <c r="H24" s="4">
        <f>H23+365</f>
        <v>28489</v>
      </c>
      <c r="J24" s="6">
        <v>2006</v>
      </c>
      <c r="K24" s="4">
        <f>K23+365</f>
        <v>38716</v>
      </c>
      <c r="L24" s="5"/>
      <c r="M24" s="10" t="s">
        <v>21</v>
      </c>
      <c r="N24" s="11">
        <v>81</v>
      </c>
      <c r="O24" s="11">
        <v>112</v>
      </c>
      <c r="P24" s="13"/>
    </row>
    <row r="25" spans="1:16" ht="12">
      <c r="A25" s="6">
        <v>1923</v>
      </c>
      <c r="B25" s="4">
        <f>B24+365</f>
        <v>8400</v>
      </c>
      <c r="D25" s="6">
        <v>1951</v>
      </c>
      <c r="E25" s="4">
        <f>E24+365</f>
        <v>18627</v>
      </c>
      <c r="G25" s="6">
        <v>1979</v>
      </c>
      <c r="H25" s="4">
        <f>H24+365</f>
        <v>28854</v>
      </c>
      <c r="J25" s="6">
        <v>2007</v>
      </c>
      <c r="K25" s="4">
        <f>K24+365</f>
        <v>39081</v>
      </c>
      <c r="L25" s="5"/>
      <c r="M25" s="17"/>
      <c r="N25" s="15">
        <f>N23-N24</f>
        <v>0.36666666666666003</v>
      </c>
      <c r="O25" s="16">
        <f>O23-O24</f>
        <v>0.815384615384616</v>
      </c>
      <c r="P25" s="13"/>
    </row>
    <row r="26" spans="1:16" ht="12">
      <c r="A26" s="3">
        <v>1924</v>
      </c>
      <c r="B26" s="4">
        <f>B25+365+1</f>
        <v>8766</v>
      </c>
      <c r="D26" s="3">
        <v>1952</v>
      </c>
      <c r="E26" s="4">
        <f>E25+365+1</f>
        <v>18993</v>
      </c>
      <c r="G26" s="3">
        <v>1980</v>
      </c>
      <c r="H26" s="4">
        <f>H25+365+1</f>
        <v>29220</v>
      </c>
      <c r="J26" s="3">
        <v>2008</v>
      </c>
      <c r="K26" s="4">
        <f>K25+365+1</f>
        <v>39447</v>
      </c>
      <c r="L26" s="5"/>
      <c r="M26" s="17"/>
      <c r="N26" s="15"/>
      <c r="O26" s="15"/>
      <c r="P26" s="13"/>
    </row>
    <row r="27" spans="1:16" ht="12">
      <c r="A27" s="6">
        <v>1925</v>
      </c>
      <c r="B27" s="4">
        <f>B26+365</f>
        <v>9131</v>
      </c>
      <c r="D27" s="6">
        <v>1953</v>
      </c>
      <c r="E27" s="4">
        <f>E26+365</f>
        <v>19358</v>
      </c>
      <c r="G27" s="6">
        <v>1981</v>
      </c>
      <c r="H27" s="4">
        <f>H26+365</f>
        <v>29585</v>
      </c>
      <c r="J27" s="6">
        <v>2009</v>
      </c>
      <c r="K27" s="4">
        <f>K26+365</f>
        <v>39812</v>
      </c>
      <c r="L27" s="5"/>
      <c r="M27" s="10" t="s">
        <v>22</v>
      </c>
      <c r="N27" s="15">
        <f>N25*360</f>
        <v>131.9999999999976</v>
      </c>
      <c r="O27" s="15">
        <f>O25*260</f>
        <v>212.00000000000017</v>
      </c>
      <c r="P27" s="13" t="s">
        <v>23</v>
      </c>
    </row>
    <row r="28" spans="1:16" ht="12">
      <c r="A28" s="6">
        <v>1926</v>
      </c>
      <c r="B28" s="4">
        <f>B27+365</f>
        <v>9496</v>
      </c>
      <c r="D28" s="6">
        <v>1954</v>
      </c>
      <c r="E28" s="4">
        <f>E27+365</f>
        <v>19723</v>
      </c>
      <c r="G28" s="6">
        <v>1982</v>
      </c>
      <c r="H28" s="4">
        <f>H27+365</f>
        <v>29950</v>
      </c>
      <c r="J28" s="6">
        <v>2010</v>
      </c>
      <c r="K28" s="4">
        <f>K27+365</f>
        <v>40177</v>
      </c>
      <c r="L28" s="5"/>
      <c r="M28" s="18"/>
      <c r="N28" s="19"/>
      <c r="O28" s="19"/>
      <c r="P28" s="20"/>
    </row>
    <row r="29" spans="1:12" ht="12">
      <c r="A29" s="6">
        <v>1927</v>
      </c>
      <c r="B29" s="4">
        <f>B28+365</f>
        <v>9861</v>
      </c>
      <c r="D29" s="6">
        <v>1955</v>
      </c>
      <c r="E29" s="4">
        <f>E28+365</f>
        <v>20088</v>
      </c>
      <c r="G29" s="6">
        <v>1983</v>
      </c>
      <c r="H29" s="4">
        <f>H28+365</f>
        <v>30315</v>
      </c>
      <c r="J29" s="6">
        <v>2011</v>
      </c>
      <c r="K29" s="4">
        <f>K28+365</f>
        <v>40542</v>
      </c>
      <c r="L29" s="5"/>
    </row>
    <row r="30" ht="12">
      <c r="J30" s="21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D10" sqref="D10"/>
    </sheetView>
  </sheetViews>
  <sheetFormatPr defaultColWidth="12.57421875" defaultRowHeight="12.75"/>
  <cols>
    <col min="1" max="1" width="15.57421875" style="22" customWidth="1"/>
    <col min="2" max="2" width="19.8515625" style="23" customWidth="1"/>
    <col min="3" max="3" width="11.57421875" style="0" customWidth="1"/>
    <col min="4" max="4" width="18.421875" style="23" customWidth="1"/>
    <col min="5" max="5" width="13.8515625" style="0" customWidth="1"/>
    <col min="6" max="6" width="18.421875" style="0" customWidth="1"/>
    <col min="7" max="7" width="13.8515625" style="22" customWidth="1"/>
    <col min="8" max="8" width="18.421875" style="0" customWidth="1"/>
    <col min="9" max="9" width="3.140625" style="0" customWidth="1"/>
    <col min="10" max="16384" width="11.57421875" style="0" customWidth="1"/>
  </cols>
  <sheetData>
    <row r="1" spans="2:4" ht="14.25">
      <c r="B1" s="24">
        <f>'Tun Kin Wert'!N27-1</f>
        <v>130.9999999999976</v>
      </c>
      <c r="C1" s="25">
        <v>29096</v>
      </c>
      <c r="D1" s="26" t="s">
        <v>24</v>
      </c>
    </row>
    <row r="2" spans="1:9" ht="15.75">
      <c r="A2" s="27">
        <v>40844</v>
      </c>
      <c r="B2" s="28"/>
      <c r="C2" s="2"/>
      <c r="D2" s="28"/>
      <c r="E2" s="2"/>
      <c r="F2" s="2"/>
      <c r="G2" s="29"/>
      <c r="H2" s="2"/>
      <c r="I2" s="30"/>
    </row>
    <row r="3" spans="1:9" ht="12.75">
      <c r="A3" s="31">
        <f>A2-359</f>
        <v>40485</v>
      </c>
      <c r="B3" s="32">
        <f>IF((A3+$B$1)&lt;$C$1,"",A3+$B$1)</f>
        <v>40616</v>
      </c>
      <c r="C3" s="33">
        <f>A31-360</f>
        <v>30045</v>
      </c>
      <c r="D3" s="34">
        <f>IF((C3+$B$1)&lt;$C$1,"",C3+$B$1)</f>
        <v>30175.999999999996</v>
      </c>
      <c r="E3" s="33">
        <f>C31-360</f>
        <v>19605</v>
      </c>
      <c r="F3" s="34">
        <f>IF((E3+$B$1)&lt;$C$1,"",E3+$B$1)</f>
      </c>
      <c r="G3" s="33">
        <f>E31-360</f>
        <v>9165</v>
      </c>
      <c r="H3" s="34">
        <f>IF((G3+$B$1)&lt;$C$1,"",G3+$B$1)</f>
      </c>
      <c r="I3" s="30"/>
    </row>
    <row r="4" spans="1:9" ht="12.75">
      <c r="A4" s="31">
        <f>A3-360</f>
        <v>40125</v>
      </c>
      <c r="B4" s="32">
        <f>IF((A4+$B$1)&lt;$C$1,"",A4+$B$1)</f>
        <v>40256</v>
      </c>
      <c r="C4" s="33">
        <f>C3-360</f>
        <v>29685</v>
      </c>
      <c r="D4" s="34">
        <f>IF((C4+$B$1)&lt;$C$1,"",C4+$B$1)</f>
        <v>29815.999999999996</v>
      </c>
      <c r="E4" s="33">
        <f>E3-360</f>
        <v>19245</v>
      </c>
      <c r="F4" s="34">
        <f>IF((E4+$B$1)&lt;$C$1,"",E4+$B$1)</f>
      </c>
      <c r="G4" s="33">
        <f>G3-360</f>
        <v>8805</v>
      </c>
      <c r="H4" s="34">
        <f>IF((G4+$B$1)&lt;$C$1,"",G4+$B$1)</f>
      </c>
      <c r="I4" s="30"/>
    </row>
    <row r="5" spans="1:9" ht="12.75">
      <c r="A5" s="31">
        <f>A4-360</f>
        <v>39765</v>
      </c>
      <c r="B5" s="32">
        <f>IF((A5+$B$1)&lt;$C$1,"",A5+$B$1)</f>
        <v>39896</v>
      </c>
      <c r="C5" s="33">
        <f>C4-360</f>
        <v>29325</v>
      </c>
      <c r="D5" s="34">
        <f>IF((C5+$B$1)&lt;$C$1,"",C5+$B$1)</f>
        <v>29455.999999999996</v>
      </c>
      <c r="E5" s="33">
        <f>E4-360</f>
        <v>18885</v>
      </c>
      <c r="F5" s="34">
        <f>IF((E5+$B$1)&lt;$C$1,"",E5+$B$1)</f>
      </c>
      <c r="G5" s="33">
        <f>G4-360</f>
        <v>8445</v>
      </c>
      <c r="H5" s="34">
        <f>IF((G5+$B$1)&lt;$C$1,"",G5+$B$1)</f>
      </c>
      <c r="I5" s="30"/>
    </row>
    <row r="6" spans="1:9" ht="12.75">
      <c r="A6" s="31">
        <f>A5-360</f>
        <v>39405</v>
      </c>
      <c r="B6" s="32">
        <f>IF((A6+$B$1)&lt;$C$1,"",A6+$B$1)</f>
        <v>39536</v>
      </c>
      <c r="C6" s="33">
        <f>C5-360</f>
        <v>28965</v>
      </c>
      <c r="D6" s="34">
        <f>IF((C6+$B$1)&lt;$C$1,"",C6+$B$1)</f>
        <v>29095.999999999996</v>
      </c>
      <c r="E6" s="33">
        <f>E5-360</f>
        <v>18525</v>
      </c>
      <c r="F6" s="34">
        <f>IF((E6+$B$1)&lt;$C$1,"",E6+$B$1)</f>
      </c>
      <c r="G6" s="33">
        <f>G5-360</f>
        <v>8085</v>
      </c>
      <c r="H6" s="34">
        <f>IF((G6+$B$1)&lt;$C$1,"",G6+$B$1)</f>
      </c>
      <c r="I6" s="30"/>
    </row>
    <row r="7" spans="1:9" ht="12.75">
      <c r="A7" s="31">
        <f>A6-360</f>
        <v>39045</v>
      </c>
      <c r="B7" s="32">
        <f>IF((A7+$B$1)&lt;$C$1,"",A7+$B$1)</f>
        <v>39176</v>
      </c>
      <c r="C7" s="33">
        <f>C6-360</f>
        <v>28605</v>
      </c>
      <c r="D7" s="34">
        <f>IF((C7+$B$1)&lt;$C$1,"",C7+$B$1)</f>
      </c>
      <c r="E7" s="33">
        <f>E6-360</f>
        <v>18165</v>
      </c>
      <c r="F7" s="34">
        <f>IF((E7+$B$1)&lt;$C$1,"",E7+$B$1)</f>
      </c>
      <c r="G7" s="33">
        <f>G6-360</f>
        <v>7725</v>
      </c>
      <c r="H7" s="34">
        <f>IF((G7+$B$1)&lt;$C$1,"",G7+$B$1)</f>
      </c>
      <c r="I7" s="30"/>
    </row>
    <row r="8" spans="1:9" ht="12">
      <c r="A8" s="31">
        <f>A7-360</f>
        <v>38685</v>
      </c>
      <c r="B8" s="32">
        <f>IF((A8+$B$1)&lt;$C$1,"",A8+$B$1)</f>
        <v>38816</v>
      </c>
      <c r="C8" s="33">
        <f>C7-360</f>
        <v>28245</v>
      </c>
      <c r="D8" s="34">
        <f>IF((C8+$B$1)&lt;$C$1,"",C8+$B$1)</f>
      </c>
      <c r="E8" s="33">
        <f>E7-360</f>
        <v>17805</v>
      </c>
      <c r="F8" s="34">
        <f>IF((E8+$B$1)&lt;$C$1,"",E8+$B$1)</f>
      </c>
      <c r="G8" s="33">
        <f>G7-360</f>
        <v>7365</v>
      </c>
      <c r="H8" s="34">
        <f>IF((G8+$B$1)&lt;$C$1,"",G8+$B$1)</f>
      </c>
      <c r="I8" s="30"/>
    </row>
    <row r="9" spans="1:9" ht="12">
      <c r="A9" s="31">
        <f>A8-360</f>
        <v>38325</v>
      </c>
      <c r="B9" s="32">
        <f>IF((A9+$B$1)&lt;$C$1,"",A9+$B$1)</f>
        <v>38456</v>
      </c>
      <c r="C9" s="33">
        <f>C8-360</f>
        <v>27885</v>
      </c>
      <c r="D9" s="34">
        <f>IF((C9+$B$1)&lt;$C$1,"",C9+$B$1)</f>
      </c>
      <c r="E9" s="33">
        <f>E8-360</f>
        <v>17445</v>
      </c>
      <c r="F9" s="34">
        <f>IF((E9+$B$1)&lt;$C$1,"",E9+$B$1)</f>
      </c>
      <c r="G9" s="33">
        <f>G8-360</f>
        <v>7005</v>
      </c>
      <c r="H9" s="34">
        <f>IF((G9+$B$1)&lt;$C$1,"",G9+$B$1)</f>
      </c>
      <c r="I9" s="30"/>
    </row>
    <row r="10" spans="1:9" ht="12">
      <c r="A10" s="31">
        <f>A9-360</f>
        <v>37965</v>
      </c>
      <c r="B10" s="32">
        <f>IF((A10+$B$1)&lt;$C$1,"",A10+$B$1)</f>
        <v>38096</v>
      </c>
      <c r="C10" s="33">
        <f>C9-360</f>
        <v>27525</v>
      </c>
      <c r="D10" s="34">
        <f>IF((C10+$B$1)&lt;$C$1,"",C10+$B$1)</f>
      </c>
      <c r="E10" s="33">
        <f>E9-360</f>
        <v>17085</v>
      </c>
      <c r="F10" s="34">
        <f>IF((E10+$B$1)&lt;$C$1,"",E10+$B$1)</f>
      </c>
      <c r="G10" s="33">
        <f>G9-360</f>
        <v>6645</v>
      </c>
      <c r="H10" s="34">
        <f>IF((G10+$B$1)&lt;$C$1,"",G10+$B$1)</f>
      </c>
      <c r="I10" s="30"/>
    </row>
    <row r="11" spans="1:9" ht="12">
      <c r="A11" s="31">
        <f>A10-360</f>
        <v>37605</v>
      </c>
      <c r="B11" s="32">
        <f>IF((A11+$B$1)&lt;$C$1,"",A11+$B$1)</f>
        <v>37736</v>
      </c>
      <c r="C11" s="33">
        <f>C10-360</f>
        <v>27165</v>
      </c>
      <c r="D11" s="34">
        <f>IF((C11+$B$1)&lt;$C$1,"",C11+$B$1)</f>
      </c>
      <c r="E11" s="33">
        <f>E10-360</f>
        <v>16725</v>
      </c>
      <c r="F11" s="34">
        <f>IF((E11+$B$1)&lt;$C$1,"",E11+$B$1)</f>
      </c>
      <c r="G11" s="33">
        <f>G10-360</f>
        <v>6285</v>
      </c>
      <c r="H11" s="34">
        <f>IF((G11+$B$1)&lt;$C$1,"",G11+$B$1)</f>
      </c>
      <c r="I11" s="30"/>
    </row>
    <row r="12" spans="1:9" ht="12">
      <c r="A12" s="31">
        <f>A11-360</f>
        <v>37245</v>
      </c>
      <c r="B12" s="32">
        <f>IF((A12+$B$1)&lt;$C$1,"",A12+$B$1)</f>
        <v>37376</v>
      </c>
      <c r="C12" s="33">
        <f>C11-360</f>
        <v>26805</v>
      </c>
      <c r="D12" s="34">
        <f>IF((C12+$B$1)&lt;$C$1,"",C12+$B$1)</f>
      </c>
      <c r="E12" s="33">
        <f>E11-360</f>
        <v>16365</v>
      </c>
      <c r="F12" s="34">
        <f>IF((E12+$B$1)&lt;$C$1,"",E12+$B$1)</f>
      </c>
      <c r="G12" s="33">
        <f>G11-360</f>
        <v>5925</v>
      </c>
      <c r="H12" s="34">
        <f>IF((G12+$B$1)&lt;$C$1,"",G12+$B$1)</f>
      </c>
      <c r="I12" s="30"/>
    </row>
    <row r="13" spans="1:9" ht="12">
      <c r="A13" s="31">
        <f>A12-360</f>
        <v>36885</v>
      </c>
      <c r="B13" s="32">
        <f>IF((A13+$B$1)&lt;$C$1,"",A13+$B$1)</f>
        <v>37016</v>
      </c>
      <c r="C13" s="33">
        <f>C12-360</f>
        <v>26445</v>
      </c>
      <c r="D13" s="34">
        <f>IF((C13+$B$1)&lt;$C$1,"",C13+$B$1)</f>
      </c>
      <c r="E13" s="33">
        <f>E12-360</f>
        <v>16005</v>
      </c>
      <c r="F13" s="34">
        <f>IF((E13+$B$1)&lt;$C$1,"",E13+$B$1)</f>
      </c>
      <c r="G13" s="33">
        <f>G12-360</f>
        <v>5565</v>
      </c>
      <c r="H13" s="34">
        <f>IF((G13+$B$1)&lt;$C$1,"",G13+$B$1)</f>
      </c>
      <c r="I13" s="30"/>
    </row>
    <row r="14" spans="1:9" ht="12">
      <c r="A14" s="31">
        <f>A13-360</f>
        <v>36525</v>
      </c>
      <c r="B14" s="32">
        <f>IF((A14+$B$1)&lt;$C$1,"",A14+$B$1)</f>
        <v>36656</v>
      </c>
      <c r="C14" s="33">
        <f>C13-360</f>
        <v>26085</v>
      </c>
      <c r="D14" s="34">
        <f>IF((C14+$B$1)&lt;$C$1,"",C14+$B$1)</f>
      </c>
      <c r="E14" s="33">
        <f>E13-360</f>
        <v>15645</v>
      </c>
      <c r="F14" s="34">
        <f>IF((E14+$B$1)&lt;$C$1,"",E14+$B$1)</f>
      </c>
      <c r="G14" s="33">
        <f>G13-360</f>
        <v>5205</v>
      </c>
      <c r="H14" s="34">
        <f>IF((G14+$B$1)&lt;$C$1,"",G14+$B$1)</f>
      </c>
      <c r="I14" s="30"/>
    </row>
    <row r="15" spans="1:9" ht="12.75">
      <c r="A15" s="35">
        <f>A14-360</f>
        <v>36165</v>
      </c>
      <c r="B15" s="32">
        <f>IF((A15+$B$1)&lt;$C$1,"",A15+$B$1)</f>
        <v>36296</v>
      </c>
      <c r="C15" s="33">
        <f>C14-360</f>
        <v>25725</v>
      </c>
      <c r="D15" s="34">
        <f>IF((C15+$B$1)&lt;$C$1,"",C15+$B$1)</f>
      </c>
      <c r="E15" s="33">
        <f>E14-360</f>
        <v>15285</v>
      </c>
      <c r="F15" s="34">
        <f>IF((E15+$B$1)&lt;$C$1,"",E15+$B$1)</f>
      </c>
      <c r="G15" s="33">
        <f>G14-360</f>
        <v>4845</v>
      </c>
      <c r="H15" s="34">
        <f>IF((G15+$B$1)&lt;$C$1,"",G15+$B$1)</f>
      </c>
      <c r="I15" s="30"/>
    </row>
    <row r="16" spans="1:9" ht="12">
      <c r="A16" s="31">
        <f>A15-360</f>
        <v>35805</v>
      </c>
      <c r="B16" s="32">
        <f>IF((A16+$B$1)&lt;$C$1,"",A16+$B$1)</f>
        <v>35936</v>
      </c>
      <c r="C16" s="33">
        <f>C15-360</f>
        <v>25365</v>
      </c>
      <c r="D16" s="34">
        <f>IF((C16+$B$1)&lt;$C$1,"",C16+$B$1)</f>
      </c>
      <c r="E16" s="33">
        <f>E15-360</f>
        <v>14925</v>
      </c>
      <c r="F16" s="34">
        <f>IF((E16+$B$1)&lt;$C$1,"",E16+$B$1)</f>
      </c>
      <c r="G16" s="33">
        <f>G15-360</f>
        <v>4485</v>
      </c>
      <c r="H16" s="34">
        <f>IF((G16+$B$1)&lt;$C$1,"",G16+$B$1)</f>
      </c>
      <c r="I16" s="30"/>
    </row>
    <row r="17" spans="1:9" ht="12">
      <c r="A17" s="31">
        <f>A16-360</f>
        <v>35445</v>
      </c>
      <c r="B17" s="32">
        <f>IF((A17+$B$1)&lt;$C$1,"",A17+$B$1)</f>
        <v>35576</v>
      </c>
      <c r="C17" s="33">
        <f>C16-360</f>
        <v>25005</v>
      </c>
      <c r="D17" s="34">
        <f>IF((C17+$B$1)&lt;$C$1,"",C17+$B$1)</f>
      </c>
      <c r="E17" s="33">
        <f>E16-360</f>
        <v>14565</v>
      </c>
      <c r="F17" s="34">
        <f>IF((E17+$B$1)&lt;$C$1,"",E17+$B$1)</f>
      </c>
      <c r="G17" s="33">
        <f>G16-360</f>
        <v>4125</v>
      </c>
      <c r="H17" s="34">
        <f>IF((G17+$B$1)&lt;$C$1,"",G17+$B$1)</f>
      </c>
      <c r="I17" s="30"/>
    </row>
    <row r="18" spans="1:9" ht="12">
      <c r="A18" s="31">
        <f>A17-360</f>
        <v>35085</v>
      </c>
      <c r="B18" s="32">
        <f>IF((A18+$B$1)&lt;$C$1,"",A18+$B$1)</f>
        <v>35216</v>
      </c>
      <c r="C18" s="33">
        <f>C17-360</f>
        <v>24645</v>
      </c>
      <c r="D18" s="34">
        <f>IF((C18+$B$1)&lt;$C$1,"",C18+$B$1)</f>
      </c>
      <c r="E18" s="33">
        <f>E17-360</f>
        <v>14205</v>
      </c>
      <c r="F18" s="34">
        <f>IF((E18+$B$1)&lt;$C$1,"",E18+$B$1)</f>
      </c>
      <c r="G18" s="33">
        <f>G17-360</f>
        <v>3765</v>
      </c>
      <c r="H18" s="34">
        <f>IF((G18+$B$1)&lt;$C$1,"",G18+$B$1)</f>
      </c>
      <c r="I18" s="30"/>
    </row>
    <row r="19" spans="1:9" ht="12">
      <c r="A19" s="31">
        <f>A18-360</f>
        <v>34725</v>
      </c>
      <c r="B19" s="32">
        <f>IF((A19+$B$1)&lt;$C$1,"",A19+$B$1)</f>
        <v>34856</v>
      </c>
      <c r="C19" s="33">
        <f>C18-360</f>
        <v>24285</v>
      </c>
      <c r="D19" s="34">
        <f>IF((C19+$B$1)&lt;$C$1,"",C19+$B$1)</f>
      </c>
      <c r="E19" s="33">
        <f>E18-360</f>
        <v>13845</v>
      </c>
      <c r="F19" s="34">
        <f>IF((E19+$B$1)&lt;$C$1,"",E19+$B$1)</f>
      </c>
      <c r="G19" s="33">
        <f>G18-360</f>
        <v>3405</v>
      </c>
      <c r="H19" s="34">
        <f>IF((G19+$B$1)&lt;$C$1,"",G19+$B$1)</f>
      </c>
      <c r="I19" s="30"/>
    </row>
    <row r="20" spans="1:9" ht="12">
      <c r="A20" s="31">
        <f>A19-360</f>
        <v>34365</v>
      </c>
      <c r="B20" s="32">
        <f>IF((A20+$B$1)&lt;$C$1,"",A20+$B$1)</f>
        <v>34496</v>
      </c>
      <c r="C20" s="33">
        <f>C19-360</f>
        <v>23925</v>
      </c>
      <c r="D20" s="34">
        <f>IF((C20+$B$1)&lt;$C$1,"",C20+$B$1)</f>
      </c>
      <c r="E20" s="33">
        <f>E19-360</f>
        <v>13485</v>
      </c>
      <c r="F20" s="34">
        <f>IF((E20+$B$1)&lt;$C$1,"",E20+$B$1)</f>
      </c>
      <c r="G20" s="33">
        <f>G19-360</f>
        <v>3045</v>
      </c>
      <c r="H20" s="34">
        <f>IF((G20+$B$1)&lt;$C$1,"",G20+$B$1)</f>
      </c>
      <c r="I20" s="30"/>
    </row>
    <row r="21" spans="1:9" ht="12">
      <c r="A21" s="31">
        <f>A20-360</f>
        <v>34005</v>
      </c>
      <c r="B21" s="32">
        <f>IF((A21+$B$1)&lt;$C$1,"",A21+$B$1)</f>
        <v>34136</v>
      </c>
      <c r="C21" s="33">
        <f>C20-360</f>
        <v>23565</v>
      </c>
      <c r="D21" s="34">
        <f>IF((C21+$B$1)&lt;$C$1,"",C21+$B$1)</f>
      </c>
      <c r="E21" s="33">
        <f>E20-360</f>
        <v>13125</v>
      </c>
      <c r="F21" s="34">
        <f>IF((E21+$B$1)&lt;$C$1,"",E21+$B$1)</f>
      </c>
      <c r="G21" s="33">
        <f>G20-360</f>
        <v>2685</v>
      </c>
      <c r="H21" s="34">
        <f>IF((G21+$B$1)&lt;$C$1,"",G21+$B$1)</f>
      </c>
      <c r="I21" s="30"/>
    </row>
    <row r="22" spans="1:9" ht="12">
      <c r="A22" s="31">
        <f>A21-360</f>
        <v>33645</v>
      </c>
      <c r="B22" s="32">
        <f>IF((A22+$B$1)&lt;$C$1,"",A22+$B$1)</f>
        <v>33776</v>
      </c>
      <c r="C22" s="33">
        <f>C21-360</f>
        <v>23205</v>
      </c>
      <c r="D22" s="34">
        <f>IF((C22+$B$1)&lt;$C$1,"",C22+$B$1)</f>
      </c>
      <c r="E22" s="33">
        <f>E21-360</f>
        <v>12765</v>
      </c>
      <c r="F22" s="34">
        <f>IF((E22+$B$1)&lt;$C$1,"",E22+$B$1)</f>
      </c>
      <c r="G22" s="33">
        <f>G21-360</f>
        <v>2325</v>
      </c>
      <c r="H22" s="34">
        <f>IF((G22+$B$1)&lt;$C$1,"",G22+$B$1)</f>
      </c>
      <c r="I22" s="30"/>
    </row>
    <row r="23" spans="1:9" ht="12">
      <c r="A23" s="31">
        <f>A22-360</f>
        <v>33285</v>
      </c>
      <c r="B23" s="32">
        <f>IF((A23+$B$1)&lt;$C$1,"",A23+$B$1)</f>
        <v>33416</v>
      </c>
      <c r="C23" s="33">
        <f>C22-360</f>
        <v>22845</v>
      </c>
      <c r="D23" s="34">
        <f>IF((C23+$B$1)&lt;$C$1,"",C23+$B$1)</f>
      </c>
      <c r="E23" s="33">
        <f>E22-360</f>
        <v>12405</v>
      </c>
      <c r="F23" s="34">
        <f>IF((E23+$B$1)&lt;$C$1,"",E23+$B$1)</f>
      </c>
      <c r="G23" s="33">
        <f>G22-360</f>
        <v>1965</v>
      </c>
      <c r="H23" s="34">
        <f>IF((G23+$B$1)&lt;$C$1,"",G23+$B$1)</f>
      </c>
      <c r="I23" s="30"/>
    </row>
    <row r="24" spans="1:9" ht="12">
      <c r="A24" s="31">
        <f>A23-360</f>
        <v>32925</v>
      </c>
      <c r="B24" s="32">
        <f>IF((A24+$B$1)&lt;$C$1,"",A24+$B$1)</f>
        <v>33056</v>
      </c>
      <c r="C24" s="33">
        <f>C23-360</f>
        <v>22485</v>
      </c>
      <c r="D24" s="34">
        <f>IF((C24+$B$1)&lt;$C$1,"",C24+$B$1)</f>
      </c>
      <c r="E24" s="33">
        <f>E23-360</f>
        <v>12045</v>
      </c>
      <c r="F24" s="34">
        <f>IF((E24+$B$1)&lt;$C$1,"",E24+$B$1)</f>
      </c>
      <c r="G24" s="33">
        <f>G23-360</f>
        <v>1605</v>
      </c>
      <c r="H24" s="34">
        <f>IF((G24+$B$1)&lt;$C$1,"",G24+$B$1)</f>
      </c>
      <c r="I24" s="30"/>
    </row>
    <row r="25" spans="1:9" ht="12">
      <c r="A25" s="31">
        <f>A24-360</f>
        <v>32565</v>
      </c>
      <c r="B25" s="32">
        <f>IF((A25+$B$1)&lt;$C$1,"",A25+$B$1)</f>
        <v>32695.999999999996</v>
      </c>
      <c r="C25" s="33">
        <f>C24-360</f>
        <v>22125</v>
      </c>
      <c r="D25" s="34">
        <f>IF((C25+$B$1)&lt;$C$1,"",C25+$B$1)</f>
      </c>
      <c r="E25" s="33">
        <f>E24-360</f>
        <v>11685</v>
      </c>
      <c r="F25" s="34">
        <f>IF((E25+$B$1)&lt;$C$1,"",E25+$B$1)</f>
      </c>
      <c r="G25" s="33">
        <f>G24-360</f>
        <v>1245</v>
      </c>
      <c r="H25" s="34">
        <f>IF((G25+$B$1)&lt;$C$1,"",G25+$B$1)</f>
      </c>
      <c r="I25" s="30"/>
    </row>
    <row r="26" spans="1:9" ht="12">
      <c r="A26" s="31">
        <f>A25-360</f>
        <v>32205</v>
      </c>
      <c r="B26" s="32">
        <f>IF((A26+$B$1)&lt;$C$1,"",A26+$B$1)</f>
        <v>32335.999999999996</v>
      </c>
      <c r="C26" s="33">
        <f>C25-360</f>
        <v>21765</v>
      </c>
      <c r="D26" s="34">
        <f>IF((C26+$B$1)&lt;$C$1,"",C26+$B$1)</f>
      </c>
      <c r="E26" s="33">
        <f>E25-360</f>
        <v>11325</v>
      </c>
      <c r="F26" s="34">
        <f>IF((E26+$B$1)&lt;$C$1,"",E26+$B$1)</f>
      </c>
      <c r="G26" s="33">
        <f>G25-360</f>
        <v>885</v>
      </c>
      <c r="H26" s="34">
        <f>IF((G26+$B$1)&lt;$C$1,"",G26+$B$1)</f>
      </c>
      <c r="I26" s="30"/>
    </row>
    <row r="27" spans="1:9" ht="12">
      <c r="A27" s="31">
        <f>A26-360</f>
        <v>31845</v>
      </c>
      <c r="B27" s="32">
        <f>IF((A27+$B$1)&lt;$C$1,"",A27+$B$1)</f>
        <v>31975.999999999996</v>
      </c>
      <c r="C27" s="33">
        <f>C26-360</f>
        <v>21405</v>
      </c>
      <c r="D27" s="34">
        <f>IF((C27+$B$1)&lt;$C$1,"",C27+$B$1)</f>
      </c>
      <c r="E27" s="33">
        <f>E26-360</f>
        <v>10965</v>
      </c>
      <c r="F27" s="34">
        <f>IF((E27+$B$1)&lt;$C$1,"",E27+$B$1)</f>
      </c>
      <c r="G27" s="33">
        <f>G26-360</f>
        <v>525</v>
      </c>
      <c r="H27" s="34">
        <f>IF((G27+$B$1)&lt;$C$1,"",G27+$B$1)</f>
      </c>
      <c r="I27" s="30"/>
    </row>
    <row r="28" spans="1:9" ht="12">
      <c r="A28" s="31">
        <f>A27-360</f>
        <v>31485</v>
      </c>
      <c r="B28" s="32">
        <f>IF((A28+$B$1)&lt;$C$1,"",A28+$B$1)</f>
        <v>31615.999999999996</v>
      </c>
      <c r="C28" s="33">
        <f>C27-360</f>
        <v>21045</v>
      </c>
      <c r="D28" s="34">
        <f>IF((C28+$B$1)&lt;$C$1,"",C28+$B$1)</f>
      </c>
      <c r="E28" s="33">
        <f>E27-360</f>
        <v>10605</v>
      </c>
      <c r="F28" s="34">
        <f>IF((E28+$B$1)&lt;$C$1,"",E28+$B$1)</f>
      </c>
      <c r="G28" s="33">
        <f>G27-360</f>
        <v>165</v>
      </c>
      <c r="H28" s="34">
        <f>IF((G28+$B$1)&lt;$C$1,"",G28+$B$1)</f>
      </c>
      <c r="I28" s="30"/>
    </row>
    <row r="29" spans="1:9" ht="12">
      <c r="A29" s="31">
        <f>A28-360</f>
        <v>31125</v>
      </c>
      <c r="B29" s="32">
        <f>IF((A29+$B$1)&lt;$C$1,"",A29+$B$1)</f>
        <v>31255.999999999996</v>
      </c>
      <c r="C29" s="33">
        <f>C28-360</f>
        <v>20685</v>
      </c>
      <c r="D29" s="34">
        <f>IF((C29+$B$1)&lt;$C$1,"",C29+$B$1)</f>
      </c>
      <c r="E29" s="33">
        <f>E28-360</f>
        <v>10245</v>
      </c>
      <c r="F29" s="34">
        <f>IF((E29+$B$1)&lt;$C$1,"",E29+$B$1)</f>
      </c>
      <c r="G29" s="33">
        <f>G28-360</f>
        <v>-195</v>
      </c>
      <c r="H29" s="34">
        <f>IF((G29+$B$1)&lt;$C$1,"",G29+$B$1)</f>
      </c>
      <c r="I29" s="30"/>
    </row>
    <row r="30" spans="1:9" ht="12">
      <c r="A30" s="31">
        <f>A29-360</f>
        <v>30765</v>
      </c>
      <c r="B30" s="32">
        <f>IF((A30+$B$1)&lt;$C$1,"",A30+$B$1)</f>
        <v>30895.999999999996</v>
      </c>
      <c r="C30" s="33">
        <f>C29-360</f>
        <v>20325</v>
      </c>
      <c r="D30" s="34">
        <f>IF((C30+$B$1)&lt;$C$1,"",C30+$B$1)</f>
      </c>
      <c r="E30" s="33">
        <f>E29-360</f>
        <v>9885</v>
      </c>
      <c r="F30" s="34">
        <f>IF((E30+$B$1)&lt;$C$1,"",E30+$B$1)</f>
      </c>
      <c r="G30" s="33">
        <f>G29-360</f>
        <v>-555</v>
      </c>
      <c r="H30" s="34">
        <f>IF((G30+$B$1)&lt;$C$1,"",G30+$B$1)</f>
      </c>
      <c r="I30" s="30"/>
    </row>
    <row r="31" spans="1:9" ht="12">
      <c r="A31" s="31">
        <f>A30-360</f>
        <v>30405</v>
      </c>
      <c r="B31" s="32">
        <f>IF((A31+$B$1)&lt;$C$1,"",A31+$B$1)</f>
        <v>30535.999999999996</v>
      </c>
      <c r="C31" s="33">
        <f>C30-360</f>
        <v>19965</v>
      </c>
      <c r="D31" s="34">
        <f>IF((C31+$B$1)&lt;$C$1,"",C31+$B$1)</f>
      </c>
      <c r="E31" s="33">
        <f>E30-360</f>
        <v>9525</v>
      </c>
      <c r="F31" s="34">
        <f>IF((E31+$B$1)&lt;$C$1,"",E31+$B$1)</f>
      </c>
      <c r="G31" s="33">
        <f>G30-360</f>
        <v>-915</v>
      </c>
      <c r="H31" s="34">
        <f>IF((G31+$B$1)&lt;$C$1,"",G31+$B$1)</f>
      </c>
      <c r="I31" s="30"/>
    </row>
    <row r="32" spans="1:9" ht="12">
      <c r="A32" s="36"/>
      <c r="B32" s="37"/>
      <c r="C32" s="38"/>
      <c r="D32" s="36"/>
      <c r="E32" s="38"/>
      <c r="F32" s="36"/>
      <c r="G32" s="36"/>
      <c r="H32" s="37"/>
      <c r="I32" s="30"/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pane xSplit="9" topLeftCell="J1" activePane="topRight" state="frozen"/>
      <selection pane="topLeft" activeCell="A1" sqref="A1"/>
      <selection pane="topRight" activeCell="B6" sqref="B6"/>
    </sheetView>
  </sheetViews>
  <sheetFormatPr defaultColWidth="12.57421875" defaultRowHeight="12.75"/>
  <cols>
    <col min="1" max="1" width="13.8515625" style="0" customWidth="1"/>
    <col min="2" max="2" width="18.421875" style="0" customWidth="1"/>
    <col min="3" max="3" width="13.8515625" style="22" customWidth="1"/>
    <col min="4" max="4" width="18.421875" style="0" customWidth="1"/>
    <col min="5" max="5" width="13.8515625" style="0" customWidth="1"/>
    <col min="6" max="6" width="18.421875" style="0" customWidth="1"/>
    <col min="7" max="7" width="13.8515625" style="0" customWidth="1"/>
    <col min="8" max="8" width="18.421875" style="0" customWidth="1"/>
    <col min="9" max="9" width="4.421875" style="0" customWidth="1"/>
    <col min="10" max="16384" width="11.57421875" style="0" customWidth="1"/>
  </cols>
  <sheetData>
    <row r="1" spans="1:4" ht="14.25">
      <c r="A1" s="39"/>
      <c r="B1" s="40">
        <f>'Tun Kin Wert'!O27</f>
        <v>212.00000000000017</v>
      </c>
      <c r="C1" s="41">
        <f>'Tun Geburtstag'!C1</f>
        <v>29096</v>
      </c>
      <c r="D1" s="42" t="s">
        <v>25</v>
      </c>
    </row>
    <row r="2" spans="1:9" ht="14.25">
      <c r="A2" s="27">
        <v>40844</v>
      </c>
      <c r="B2" s="28"/>
      <c r="C2" s="28"/>
      <c r="D2" s="28"/>
      <c r="E2" s="28"/>
      <c r="F2" s="28"/>
      <c r="G2" s="28"/>
      <c r="H2" s="28"/>
      <c r="I2" s="28"/>
    </row>
    <row r="3" spans="1:9" ht="12">
      <c r="A3" s="43">
        <f>A2-259</f>
        <v>40585</v>
      </c>
      <c r="B3" s="44">
        <f>IF((A3+$B$1-1)&lt;$C$1,"",A3+$B$1-1)</f>
        <v>40796</v>
      </c>
      <c r="C3" s="29">
        <f>A31-260</f>
        <v>33045</v>
      </c>
      <c r="D3" s="44">
        <f>IF((C3+$B$1-1)&lt;$C$1,"",C3+$B$1-1)</f>
        <v>33256</v>
      </c>
      <c r="E3" s="29">
        <f>C31-260</f>
        <v>25505</v>
      </c>
      <c r="F3" s="44">
        <f>IF((E3+$B$1-1)&lt;$C$1,"",E3+$B$1-1)</f>
      </c>
      <c r="G3" s="29">
        <f>E31-260</f>
        <v>17965</v>
      </c>
      <c r="H3" s="44">
        <f>IF((G3+$B$1-1)&lt;$C$1,"",G3+$B$1-1)</f>
      </c>
      <c r="I3" s="2"/>
    </row>
    <row r="4" spans="1:9" ht="12">
      <c r="A4" s="43">
        <f>A3-260</f>
        <v>40325</v>
      </c>
      <c r="B4" s="44">
        <f>IF((A4+$B$1-1)&lt;$C$1,"",A4+$B$1-1)</f>
        <v>40536</v>
      </c>
      <c r="C4" s="29">
        <f>C3-260</f>
        <v>32785</v>
      </c>
      <c r="D4" s="44">
        <f>IF((C4+$B$1-1)&lt;$C$1,"",C4+$B$1-1)</f>
        <v>32996</v>
      </c>
      <c r="E4" s="29">
        <f>E3-260</f>
        <v>25245</v>
      </c>
      <c r="F4" s="44">
        <f>IF((E4+$B$1-1)&lt;$C$1,"",E4+$B$1-1)</f>
      </c>
      <c r="G4" s="29">
        <f>G3-260</f>
        <v>17705</v>
      </c>
      <c r="H4" s="44">
        <f>IF((G4+$B$1-1)&lt;$C$1,"",G4+$B$1-1)</f>
      </c>
      <c r="I4" s="2"/>
    </row>
    <row r="5" spans="1:9" ht="12">
      <c r="A5" s="43">
        <f>A4-260</f>
        <v>40065</v>
      </c>
      <c r="B5" s="44">
        <f>IF((A5+$B$1-1)&lt;$C$1,"",A5+$B$1-1)</f>
        <v>40276</v>
      </c>
      <c r="C5" s="29">
        <f>C4-260</f>
        <v>32525</v>
      </c>
      <c r="D5" s="44">
        <f>IF((C5+$B$1-1)&lt;$C$1,"",C5+$B$1-1)</f>
        <v>32736</v>
      </c>
      <c r="E5" s="29">
        <f>E4-260</f>
        <v>24985</v>
      </c>
      <c r="F5" s="44">
        <f>IF((E5+$B$1-1)&lt;$C$1,"",E5+$B$1-1)</f>
      </c>
      <c r="G5" s="29">
        <f>G4-260</f>
        <v>17445</v>
      </c>
      <c r="H5" s="44">
        <f>IF((G5+$B$1-1)&lt;$C$1,"",G5+$B$1-1)</f>
      </c>
      <c r="I5" s="2"/>
    </row>
    <row r="6" spans="1:9" ht="12">
      <c r="A6" s="43">
        <f>A5-260</f>
        <v>39805</v>
      </c>
      <c r="B6" s="44">
        <f>IF((A6+$B$1-1)&lt;$C$1,"",A6+$B$1-1)</f>
        <v>40016</v>
      </c>
      <c r="C6" s="29">
        <f>C5-260</f>
        <v>32265</v>
      </c>
      <c r="D6" s="44">
        <f>IF((C6+$B$1-1)&lt;$C$1,"",C6+$B$1-1)</f>
        <v>32476</v>
      </c>
      <c r="E6" s="29">
        <f>E5-260</f>
        <v>24725</v>
      </c>
      <c r="F6" s="44">
        <f>IF((E6+$B$1-1)&lt;$C$1,"",E6+$B$1-1)</f>
      </c>
      <c r="G6" s="29">
        <f>G5-260</f>
        <v>17185</v>
      </c>
      <c r="H6" s="44">
        <f>IF((G6+$B$1-1)&lt;$C$1,"",G6+$B$1-1)</f>
      </c>
      <c r="I6" s="2"/>
    </row>
    <row r="7" spans="1:9" ht="12">
      <c r="A7" s="43">
        <f>A6-260</f>
        <v>39545</v>
      </c>
      <c r="B7" s="44">
        <f>IF((A7+$B$1-1)&lt;$C$1,"",A7+$B$1-1)</f>
        <v>39756</v>
      </c>
      <c r="C7" s="29">
        <f>C6-260</f>
        <v>32005</v>
      </c>
      <c r="D7" s="44">
        <f>IF((C7+$B$1-1)&lt;$C$1,"",C7+$B$1-1)</f>
        <v>32216</v>
      </c>
      <c r="E7" s="29">
        <f>E6-260</f>
        <v>24465</v>
      </c>
      <c r="F7" s="44">
        <f>IF((E7+$B$1-1)&lt;$C$1,"",E7+$B$1-1)</f>
      </c>
      <c r="G7" s="29">
        <f>G6-260</f>
        <v>16925</v>
      </c>
      <c r="H7" s="44">
        <f>IF((G7+$B$1-1)&lt;$C$1,"",G7+$B$1-1)</f>
      </c>
      <c r="I7" s="2"/>
    </row>
    <row r="8" spans="1:9" ht="12">
      <c r="A8" s="43">
        <f>A7-260</f>
        <v>39285</v>
      </c>
      <c r="B8" s="44">
        <f>IF((A8+$B$1-1)&lt;$C$1,"",A8+$B$1-1)</f>
        <v>39496</v>
      </c>
      <c r="C8" s="29">
        <f>C7-260</f>
        <v>31745</v>
      </c>
      <c r="D8" s="44">
        <f>IF((C8+$B$1-1)&lt;$C$1,"",C8+$B$1-1)</f>
        <v>31956</v>
      </c>
      <c r="E8" s="29">
        <f>E7-260</f>
        <v>24205</v>
      </c>
      <c r="F8" s="44">
        <f>IF((E8+$B$1-1)&lt;$C$1,"",E8+$B$1-1)</f>
      </c>
      <c r="G8" s="29">
        <f>G7-260</f>
        <v>16665</v>
      </c>
      <c r="H8" s="44">
        <f>IF((G8+$B$1-1)&lt;$C$1,"",G8+$B$1-1)</f>
      </c>
      <c r="I8" s="2"/>
    </row>
    <row r="9" spans="1:9" ht="12">
      <c r="A9" s="43">
        <f>A8-260</f>
        <v>39025</v>
      </c>
      <c r="B9" s="44">
        <f>IF((A9+$B$1-1)&lt;$C$1,"",A9+$B$1-1)</f>
        <v>39236</v>
      </c>
      <c r="C9" s="29">
        <f>C8-260</f>
        <v>31485</v>
      </c>
      <c r="D9" s="44">
        <f>IF((C9+$B$1-1)&lt;$C$1,"",C9+$B$1-1)</f>
        <v>31696</v>
      </c>
      <c r="E9" s="29">
        <f>E8-260</f>
        <v>23945</v>
      </c>
      <c r="F9" s="44">
        <f>IF((E9+$B$1-1)&lt;$C$1,"",E9+$B$1-1)</f>
      </c>
      <c r="G9" s="29">
        <f>G8-260</f>
        <v>16405</v>
      </c>
      <c r="H9" s="44">
        <f>IF((G9+$B$1-1)&lt;$C$1,"",G9+$B$1-1)</f>
      </c>
      <c r="I9" s="2"/>
    </row>
    <row r="10" spans="1:9" ht="12">
      <c r="A10" s="43">
        <f>A9-260</f>
        <v>38765</v>
      </c>
      <c r="B10" s="44">
        <f>IF((A10+$B$1-1)&lt;$C$1,"",A10+$B$1-1)</f>
        <v>38976</v>
      </c>
      <c r="C10" s="29">
        <f>C9-260</f>
        <v>31225</v>
      </c>
      <c r="D10" s="44">
        <f>IF((C10+$B$1-1)&lt;$C$1,"",C10+$B$1-1)</f>
        <v>31436</v>
      </c>
      <c r="E10" s="29">
        <f>E9-260</f>
        <v>23685</v>
      </c>
      <c r="F10" s="44">
        <f>IF((E10+$B$1-1)&lt;$C$1,"",E10+$B$1-1)</f>
      </c>
      <c r="G10" s="29">
        <f>G9-260</f>
        <v>16145</v>
      </c>
      <c r="H10" s="44">
        <f>IF((G10+$B$1-1)&lt;$C$1,"",G10+$B$1-1)</f>
      </c>
      <c r="I10" s="2"/>
    </row>
    <row r="11" spans="1:9" ht="12">
      <c r="A11" s="43">
        <f>A10-260</f>
        <v>38505</v>
      </c>
      <c r="B11" s="44">
        <f>IF((A11+$B$1-1)&lt;$C$1,"",A11+$B$1-1)</f>
        <v>38716</v>
      </c>
      <c r="C11" s="29">
        <f>C10-260</f>
        <v>30965</v>
      </c>
      <c r="D11" s="44">
        <f>IF((C11+$B$1-1)&lt;$C$1,"",C11+$B$1-1)</f>
        <v>31176</v>
      </c>
      <c r="E11" s="29">
        <f>E10-260</f>
        <v>23425</v>
      </c>
      <c r="F11" s="44">
        <f>IF((E11+$B$1-1)&lt;$C$1,"",E11+$B$1-1)</f>
      </c>
      <c r="G11" s="29">
        <f>G10-260</f>
        <v>15885</v>
      </c>
      <c r="H11" s="44">
        <f>IF((G11+$B$1-1)&lt;$C$1,"",G11+$B$1-1)</f>
      </c>
      <c r="I11" s="2"/>
    </row>
    <row r="12" spans="1:9" ht="12">
      <c r="A12" s="43">
        <f>A11-260</f>
        <v>38245</v>
      </c>
      <c r="B12" s="44">
        <f>IF((A12+$B$1-1)&lt;$C$1,"",A12+$B$1-1)</f>
        <v>38456</v>
      </c>
      <c r="C12" s="29">
        <f>C11-260</f>
        <v>30705</v>
      </c>
      <c r="D12" s="44">
        <f>IF((C12+$B$1-1)&lt;$C$1,"",C12+$B$1-1)</f>
        <v>30916</v>
      </c>
      <c r="E12" s="29">
        <f>E11-260</f>
        <v>23165</v>
      </c>
      <c r="F12" s="44">
        <f>IF((E12+$B$1-1)&lt;$C$1,"",E12+$B$1-1)</f>
      </c>
      <c r="G12" s="29">
        <f>G11-260</f>
        <v>15625</v>
      </c>
      <c r="H12" s="44">
        <f>IF((G12+$B$1-1)&lt;$C$1,"",G12+$B$1-1)</f>
      </c>
      <c r="I12" s="2"/>
    </row>
    <row r="13" spans="1:9" ht="12">
      <c r="A13" s="43">
        <f>A12-260</f>
        <v>37985</v>
      </c>
      <c r="B13" s="44">
        <f>IF((A13+$B$1-1)&lt;$C$1,"",A13+$B$1-1)</f>
        <v>38196</v>
      </c>
      <c r="C13" s="29">
        <f>C12-260</f>
        <v>30445</v>
      </c>
      <c r="D13" s="44">
        <f>IF((C13+$B$1-1)&lt;$C$1,"",C13+$B$1-1)</f>
        <v>30656</v>
      </c>
      <c r="E13" s="29">
        <f>E12-260</f>
        <v>22905</v>
      </c>
      <c r="F13" s="44">
        <f>IF((E13+$B$1-1)&lt;$C$1,"",E13+$B$1-1)</f>
      </c>
      <c r="G13" s="29">
        <f>G12-260</f>
        <v>15365</v>
      </c>
      <c r="H13" s="44">
        <f>IF((G13+$B$1-1)&lt;$C$1,"",G13+$B$1-1)</f>
      </c>
      <c r="I13" s="2"/>
    </row>
    <row r="14" spans="1:9" ht="12">
      <c r="A14" s="43">
        <f>A13-260</f>
        <v>37725</v>
      </c>
      <c r="B14" s="44">
        <f>IF((A14+$B$1-1)&lt;$C$1,"",A14+$B$1-1)</f>
        <v>37936</v>
      </c>
      <c r="C14" s="29">
        <f>C13-260</f>
        <v>30185</v>
      </c>
      <c r="D14" s="44">
        <f>IF((C14+$B$1-1)&lt;$C$1,"",C14+$B$1-1)</f>
        <v>30396</v>
      </c>
      <c r="E14" s="29">
        <f>E13-260</f>
        <v>22645</v>
      </c>
      <c r="F14" s="44">
        <f>IF((E14+$B$1-1)&lt;$C$1,"",E14+$B$1-1)</f>
      </c>
      <c r="G14" s="29">
        <f>G13-260</f>
        <v>15105</v>
      </c>
      <c r="H14" s="44">
        <f>IF((G14+$B$1-1)&lt;$C$1,"",G14+$B$1-1)</f>
      </c>
      <c r="I14" s="2"/>
    </row>
    <row r="15" spans="1:9" ht="12">
      <c r="A15" s="43">
        <f>A14-260</f>
        <v>37465</v>
      </c>
      <c r="B15" s="44">
        <f>IF((A15+$B$1-1)&lt;$C$1,"",A15+$B$1-1)</f>
        <v>37676</v>
      </c>
      <c r="C15" s="29">
        <f>C14-260</f>
        <v>29925</v>
      </c>
      <c r="D15" s="44">
        <f>IF((C15+$B$1-1)&lt;$C$1,"",C15+$B$1-1)</f>
        <v>30136</v>
      </c>
      <c r="E15" s="29">
        <f>E14-260</f>
        <v>22385</v>
      </c>
      <c r="F15" s="44">
        <f>IF((E15+$B$1-1)&lt;$C$1,"",E15+$B$1-1)</f>
      </c>
      <c r="G15" s="29">
        <f>G14-260</f>
        <v>14845</v>
      </c>
      <c r="H15" s="44">
        <f>IF((G15+$B$1-1)&lt;$C$1,"",G15+$B$1-1)</f>
      </c>
      <c r="I15" s="2"/>
    </row>
    <row r="16" spans="1:9" ht="12">
      <c r="A16" s="43">
        <f>A15-260</f>
        <v>37205</v>
      </c>
      <c r="B16" s="44">
        <f>IF((A16+$B$1-1)&lt;$C$1,"",A16+$B$1-1)</f>
        <v>37416</v>
      </c>
      <c r="C16" s="29">
        <f>C15-260</f>
        <v>29665</v>
      </c>
      <c r="D16" s="44">
        <f>IF((C16+$B$1-1)&lt;$C$1,"",C16+$B$1-1)</f>
        <v>29876</v>
      </c>
      <c r="E16" s="29">
        <f>E15-260</f>
        <v>22125</v>
      </c>
      <c r="F16" s="44">
        <f>IF((E16+$B$1-1)&lt;$C$1,"",E16+$B$1-1)</f>
      </c>
      <c r="G16" s="29">
        <f>G15-260</f>
        <v>14585</v>
      </c>
      <c r="H16" s="44">
        <f>IF((G16+$B$1-1)&lt;$C$1,"",G16+$B$1-1)</f>
      </c>
      <c r="I16" s="2"/>
    </row>
    <row r="17" spans="1:9" ht="12">
      <c r="A17" s="43">
        <f>A16-260</f>
        <v>36945</v>
      </c>
      <c r="B17" s="44">
        <f>IF((A17+$B$1-1)&lt;$C$1,"",A17+$B$1-1)</f>
        <v>37156</v>
      </c>
      <c r="C17" s="29">
        <f>C16-260</f>
        <v>29405</v>
      </c>
      <c r="D17" s="44">
        <f>IF((C17+$B$1-1)&lt;$C$1,"",C17+$B$1-1)</f>
        <v>29616</v>
      </c>
      <c r="E17" s="29">
        <f>E16-260</f>
        <v>21865</v>
      </c>
      <c r="F17" s="44">
        <f>IF((E17+$B$1-1)&lt;$C$1,"",E17+$B$1-1)</f>
      </c>
      <c r="G17" s="29">
        <f>G16-260</f>
        <v>14325</v>
      </c>
      <c r="H17" s="44">
        <f>IF((G17+$B$1-1)&lt;$C$1,"",G17+$B$1-1)</f>
      </c>
      <c r="I17" s="2"/>
    </row>
    <row r="18" spans="1:9" ht="12">
      <c r="A18" s="43">
        <f>A17-260</f>
        <v>36685</v>
      </c>
      <c r="B18" s="44">
        <f>IF((A18+$B$1-1)&lt;$C$1,"",A18+$B$1-1)</f>
        <v>36896</v>
      </c>
      <c r="C18" s="29">
        <f>C17-260</f>
        <v>29145</v>
      </c>
      <c r="D18" s="44">
        <f>IF((C18+$B$1-1)&lt;$C$1,"",C18+$B$1-1)</f>
        <v>29356</v>
      </c>
      <c r="E18" s="29">
        <f>E17-260</f>
        <v>21605</v>
      </c>
      <c r="F18" s="44">
        <f>IF((E18+$B$1-1)&lt;$C$1,"",E18+$B$1-1)</f>
      </c>
      <c r="G18" s="29">
        <f>G17-260</f>
        <v>14065</v>
      </c>
      <c r="H18" s="44">
        <f>IF((G18+$B$1-1)&lt;$C$1,"",G18+$B$1-1)</f>
      </c>
      <c r="I18" s="2"/>
    </row>
    <row r="19" spans="1:9" ht="12">
      <c r="A19" s="43">
        <f>A18-260</f>
        <v>36425</v>
      </c>
      <c r="B19" s="44">
        <f>IF((A19+$B$1-1)&lt;$C$1,"",A19+$B$1-1)</f>
        <v>36636</v>
      </c>
      <c r="C19" s="29">
        <f>C18-260</f>
        <v>28885</v>
      </c>
      <c r="D19" s="44">
        <f>IF((C19+$B$1-1)&lt;$C$1,"",C19+$B$1-1)</f>
        <v>29096</v>
      </c>
      <c r="E19" s="29">
        <f>E18-260</f>
        <v>21345</v>
      </c>
      <c r="F19" s="44">
        <f>IF((E19+$B$1-1)&lt;$C$1,"",E19+$B$1-1)</f>
      </c>
      <c r="G19" s="29">
        <f>G18-260</f>
        <v>13805</v>
      </c>
      <c r="H19" s="44">
        <f>IF((G19+$B$1-1)&lt;$C$1,"",G19+$B$1-1)</f>
      </c>
      <c r="I19" s="2"/>
    </row>
    <row r="20" spans="1:9" ht="12.75">
      <c r="A20" s="45">
        <f>A19-260</f>
        <v>36165</v>
      </c>
      <c r="B20" s="44">
        <f>IF((A20+$B$1-1)&lt;$C$1,"",A20+$B$1-1)</f>
        <v>36376</v>
      </c>
      <c r="C20" s="29">
        <f>C19-260</f>
        <v>28625</v>
      </c>
      <c r="D20" s="44">
        <f>IF((C20+$B$1-1)&lt;$C$1,"",C20+$B$1-1)</f>
      </c>
      <c r="E20" s="29">
        <f>E19-260</f>
        <v>21085</v>
      </c>
      <c r="F20" s="44">
        <f>IF((E20+$B$1-1)&lt;$C$1,"",E20+$B$1-1)</f>
      </c>
      <c r="G20" s="29">
        <f>G19-260</f>
        <v>13545</v>
      </c>
      <c r="H20" s="44">
        <f>IF((G20+$B$1-1)&lt;$C$1,"",G20+$B$1-1)</f>
      </c>
      <c r="I20" s="2"/>
    </row>
    <row r="21" spans="1:9" ht="12">
      <c r="A21" s="43">
        <f>A20-260</f>
        <v>35905</v>
      </c>
      <c r="B21" s="44">
        <f>IF((A21+$B$1-1)&lt;$C$1,"",A21+$B$1-1)</f>
        <v>36116</v>
      </c>
      <c r="C21" s="29">
        <f>C20-260</f>
        <v>28365</v>
      </c>
      <c r="D21" s="44">
        <f>IF((C21+$B$1-1)&lt;$C$1,"",C21+$B$1-1)</f>
      </c>
      <c r="E21" s="29">
        <f>E20-260</f>
        <v>20825</v>
      </c>
      <c r="F21" s="44">
        <f>IF((E21+$B$1-1)&lt;$C$1,"",E21+$B$1-1)</f>
      </c>
      <c r="G21" s="29">
        <f>G20-260</f>
        <v>13285</v>
      </c>
      <c r="H21" s="44">
        <f>IF((G21+$B$1-1)&lt;$C$1,"",G21+$B$1-1)</f>
      </c>
      <c r="I21" s="2"/>
    </row>
    <row r="22" spans="1:9" ht="12">
      <c r="A22" s="43">
        <f>A21-260</f>
        <v>35645</v>
      </c>
      <c r="B22" s="44">
        <f>IF((A22+$B$1-1)&lt;$C$1,"",A22+$B$1-1)</f>
        <v>35856</v>
      </c>
      <c r="C22" s="29">
        <f>C21-260</f>
        <v>28105</v>
      </c>
      <c r="D22" s="44">
        <f>IF((C22+$B$1-1)&lt;$C$1,"",C22+$B$1-1)</f>
      </c>
      <c r="E22" s="29">
        <f>E21-260</f>
        <v>20565</v>
      </c>
      <c r="F22" s="44">
        <f>IF((E22+$B$1-1)&lt;$C$1,"",E22+$B$1-1)</f>
      </c>
      <c r="G22" s="29">
        <f>G21-260</f>
        <v>13025</v>
      </c>
      <c r="H22" s="44">
        <f>IF((G22+$B$1-1)&lt;$C$1,"",G22+$B$1-1)</f>
      </c>
      <c r="I22" s="2"/>
    </row>
    <row r="23" spans="1:9" ht="12">
      <c r="A23" s="43">
        <f>A22-260</f>
        <v>35385</v>
      </c>
      <c r="B23" s="44">
        <f>IF((A23+$B$1-1)&lt;$C$1,"",A23+$B$1-1)</f>
        <v>35596</v>
      </c>
      <c r="C23" s="29">
        <f>C22-260</f>
        <v>27845</v>
      </c>
      <c r="D23" s="44">
        <f>IF((C23+$B$1-1)&lt;$C$1,"",C23+$B$1-1)</f>
      </c>
      <c r="E23" s="29">
        <f>E22-260</f>
        <v>20305</v>
      </c>
      <c r="F23" s="44">
        <f>IF((E23+$B$1-1)&lt;$C$1,"",E23+$B$1-1)</f>
      </c>
      <c r="G23" s="29">
        <f>G22-260</f>
        <v>12765</v>
      </c>
      <c r="H23" s="44">
        <f>IF((G23+$B$1-1)&lt;$C$1,"",G23+$B$1-1)</f>
      </c>
      <c r="I23" s="2"/>
    </row>
    <row r="24" spans="1:9" ht="12">
      <c r="A24" s="43">
        <f>A23-260</f>
        <v>35125</v>
      </c>
      <c r="B24" s="44">
        <f>IF((A24+$B$1-1)&lt;$C$1,"",A24+$B$1-1)</f>
        <v>35336</v>
      </c>
      <c r="C24" s="29">
        <f>C23-260</f>
        <v>27585</v>
      </c>
      <c r="D24" s="44">
        <f>IF((C24+$B$1-1)&lt;$C$1,"",C24+$B$1-1)</f>
      </c>
      <c r="E24" s="29">
        <f>E23-260</f>
        <v>20045</v>
      </c>
      <c r="F24" s="44">
        <f>IF((E24+$B$1-1)&lt;$C$1,"",E24+$B$1-1)</f>
      </c>
      <c r="G24" s="29">
        <f>G23-260</f>
        <v>12505</v>
      </c>
      <c r="H24" s="44">
        <f>IF((G24+$B$1-1)&lt;$C$1,"",G24+$B$1-1)</f>
      </c>
      <c r="I24" s="2"/>
    </row>
    <row r="25" spans="1:9" ht="12">
      <c r="A25" s="43">
        <f>A24-260</f>
        <v>34865</v>
      </c>
      <c r="B25" s="44">
        <f>IF((A25+$B$1-1)&lt;$C$1,"",A25+$B$1-1)</f>
        <v>35076</v>
      </c>
      <c r="C25" s="29">
        <f>C24-260</f>
        <v>27325</v>
      </c>
      <c r="D25" s="44">
        <f>IF((C25+$B$1-1)&lt;$C$1,"",C25+$B$1-1)</f>
      </c>
      <c r="E25" s="29">
        <f>E24-260</f>
        <v>19785</v>
      </c>
      <c r="F25" s="44">
        <f>IF((E25+$B$1-1)&lt;$C$1,"",E25+$B$1-1)</f>
      </c>
      <c r="G25" s="29">
        <f>G24-260</f>
        <v>12245</v>
      </c>
      <c r="H25" s="44">
        <f>IF((G25+$B$1-1)&lt;$C$1,"",G25+$B$1-1)</f>
      </c>
      <c r="I25" s="2"/>
    </row>
    <row r="26" spans="1:9" ht="12">
      <c r="A26" s="43">
        <f>A25-260</f>
        <v>34605</v>
      </c>
      <c r="B26" s="44">
        <f>IF((A26+$B$1-1)&lt;$C$1,"",A26+$B$1-1)</f>
        <v>34816</v>
      </c>
      <c r="C26" s="29">
        <f>C25-260</f>
        <v>27065</v>
      </c>
      <c r="D26" s="44">
        <f>IF((C26+$B$1-1)&lt;$C$1,"",C26+$B$1-1)</f>
      </c>
      <c r="E26" s="29">
        <f>E25-260</f>
        <v>19525</v>
      </c>
      <c r="F26" s="44">
        <f>IF((E26+$B$1-1)&lt;$C$1,"",E26+$B$1-1)</f>
      </c>
      <c r="G26" s="29">
        <f>G25-260</f>
        <v>11985</v>
      </c>
      <c r="H26" s="44">
        <f>IF((G26+$B$1-1)&lt;$C$1,"",G26+$B$1-1)</f>
      </c>
      <c r="I26" s="2"/>
    </row>
    <row r="27" spans="1:9" ht="12">
      <c r="A27" s="43">
        <f>A26-260</f>
        <v>34345</v>
      </c>
      <c r="B27" s="44">
        <f>IF((A27+$B$1-1)&lt;$C$1,"",A27+$B$1-1)</f>
        <v>34556</v>
      </c>
      <c r="C27" s="29">
        <f>C26-260</f>
        <v>26805</v>
      </c>
      <c r="D27" s="44">
        <f>IF((C27+$B$1-1)&lt;$C$1,"",C27+$B$1-1)</f>
      </c>
      <c r="E27" s="29">
        <f>E26-260</f>
        <v>19265</v>
      </c>
      <c r="F27" s="44">
        <f>IF((E27+$B$1-1)&lt;$C$1,"",E27+$B$1-1)</f>
      </c>
      <c r="G27" s="29">
        <f>G26-260</f>
        <v>11725</v>
      </c>
      <c r="H27" s="44">
        <f>IF((G27+$B$1-1)&lt;$C$1,"",G27+$B$1-1)</f>
      </c>
      <c r="I27" s="2"/>
    </row>
    <row r="28" spans="1:9" ht="12">
      <c r="A28" s="43">
        <f>A27-260</f>
        <v>34085</v>
      </c>
      <c r="B28" s="44">
        <f>IF((A28+$B$1-1)&lt;$C$1,"",A28+$B$1-1)</f>
        <v>34296</v>
      </c>
      <c r="C28" s="29">
        <f>C27-260</f>
        <v>26545</v>
      </c>
      <c r="D28" s="44">
        <f>IF((C28+$B$1-1)&lt;$C$1,"",C28+$B$1-1)</f>
      </c>
      <c r="E28" s="29">
        <f>E27-260</f>
        <v>19005</v>
      </c>
      <c r="F28" s="44">
        <f>IF((E28+$B$1-1)&lt;$C$1,"",E28+$B$1-1)</f>
      </c>
      <c r="G28" s="29">
        <f>G27-260</f>
        <v>11465</v>
      </c>
      <c r="H28" s="44">
        <f>IF((G28+$B$1-1)&lt;$C$1,"",G28+$B$1-1)</f>
      </c>
      <c r="I28" s="2"/>
    </row>
    <row r="29" spans="1:9" ht="12">
      <c r="A29" s="43">
        <f>A28-260</f>
        <v>33825</v>
      </c>
      <c r="B29" s="44">
        <f>IF((A29+$B$1-1)&lt;$C$1,"",A29+$B$1-1)</f>
        <v>34036</v>
      </c>
      <c r="C29" s="29">
        <f>C28-260</f>
        <v>26285</v>
      </c>
      <c r="D29" s="44">
        <f>IF((C29+$B$1-1)&lt;$C$1,"",C29+$B$1-1)</f>
      </c>
      <c r="E29" s="29">
        <f>E28-260</f>
        <v>18745</v>
      </c>
      <c r="F29" s="44">
        <f>IF((E29+$B$1-1)&lt;$C$1,"",E29+$B$1-1)</f>
      </c>
      <c r="G29" s="29">
        <f>G28-260</f>
        <v>11205</v>
      </c>
      <c r="H29" s="44">
        <f>IF((G29+$B$1-1)&lt;$C$1,"",G29+$B$1-1)</f>
      </c>
      <c r="I29" s="2"/>
    </row>
    <row r="30" spans="1:9" ht="12">
      <c r="A30" s="43">
        <f>A29-260</f>
        <v>33565</v>
      </c>
      <c r="B30" s="44">
        <f>IF((A30+$B$1-1)&lt;$C$1,"",A30+$B$1-1)</f>
        <v>33776</v>
      </c>
      <c r="C30" s="29">
        <f>C29-260</f>
        <v>26025</v>
      </c>
      <c r="D30" s="44">
        <f>IF((C30+$B$1-1)&lt;$C$1,"",C30+$B$1-1)</f>
      </c>
      <c r="E30" s="29">
        <f>E29-260</f>
        <v>18485</v>
      </c>
      <c r="F30" s="44">
        <f>IF((E30+$B$1-1)&lt;$C$1,"",E30+$B$1-1)</f>
      </c>
      <c r="G30" s="29">
        <f>G29-260</f>
        <v>10945</v>
      </c>
      <c r="H30" s="44">
        <f>IF((G30+$B$1-1)&lt;$C$1,"",G30+$B$1-1)</f>
      </c>
      <c r="I30" s="2"/>
    </row>
    <row r="31" spans="1:9" ht="12">
      <c r="A31" s="43">
        <f>A30-260</f>
        <v>33305</v>
      </c>
      <c r="B31" s="44">
        <f>IF((A31+$B$1-1)&lt;$C$1,"",A31+$B$1-1)</f>
        <v>33516</v>
      </c>
      <c r="C31" s="29">
        <f>C30-260</f>
        <v>25765</v>
      </c>
      <c r="D31" s="44">
        <f>IF((C31+$B$1-1)&lt;$C$1,"",C31+$B$1-1)</f>
      </c>
      <c r="E31" s="29">
        <f>E30-260</f>
        <v>18225</v>
      </c>
      <c r="F31" s="44">
        <f>IF((E31+$B$1-1)&lt;$C$1,"",E31+$B$1-1)</f>
      </c>
      <c r="G31" s="29">
        <f>G30-260</f>
        <v>10685</v>
      </c>
      <c r="H31" s="44">
        <f>IF((G31+$B$1-1)&lt;$C$1,"",G31+$B$1-1)</f>
      </c>
      <c r="I31" s="2"/>
    </row>
    <row r="32" spans="1:9" ht="12">
      <c r="A32" s="36"/>
      <c r="B32" s="37"/>
      <c r="C32" s="28"/>
      <c r="D32" s="37"/>
      <c r="E32" s="37"/>
      <c r="F32" s="37"/>
      <c r="G32" s="37"/>
      <c r="H32" s="37"/>
      <c r="I32" s="37"/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André Schnabel</cp:lastModifiedBy>
  <dcterms:created xsi:type="dcterms:W3CDTF">2008-11-09T16:22:08Z</dcterms:created>
  <dcterms:modified xsi:type="dcterms:W3CDTF">2008-11-13T13:59:58Z</dcterms:modified>
  <cp:category/>
  <cp:version/>
  <cp:contentType/>
  <cp:contentStatus/>
  <cp:revision>21</cp:revision>
</cp:coreProperties>
</file>